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5576" windowHeight="7752"/>
  </bookViews>
  <sheets>
    <sheet name="TIMESHEET WEEKLY" sheetId="1" r:id="rId1"/>
    <sheet name="DATA SHEET" sheetId="2" r:id="rId2"/>
  </sheets>
  <definedNames>
    <definedName name="DateCalc">'DATA SHEET'!$C$2:INDEX('DATA SHEET'!$C$2:$C$32,DAY(DATE('TIMESHEET WEEKLY'!$C$4,MATCH('TIMESHEET WEEKLY'!$D$4,'DATA SHEET'!$B$2:$B$13,0)+1,0)))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H13"/>
  <c r="H14"/>
  <c r="H15"/>
  <c r="H16"/>
  <c r="H17"/>
  <c r="G15"/>
  <c r="G16"/>
  <c r="G17"/>
  <c r="G12"/>
  <c r="G13"/>
  <c r="G14"/>
  <c r="H11"/>
  <c r="G11"/>
  <c r="F19" l="1"/>
  <c r="H19" l="1"/>
  <c r="G19"/>
  <c r="C11" l="1"/>
  <c r="C12" s="1"/>
  <c r="C13" s="1"/>
  <c r="C14" s="1"/>
  <c r="C15" s="1"/>
  <c r="C16" s="1"/>
  <c r="C17" s="1"/>
  <c r="B11"/>
  <c r="I11" s="1"/>
  <c r="B12" l="1"/>
  <c r="I12" s="1"/>
  <c r="B13" l="1"/>
  <c r="I13" s="1"/>
  <c r="B14" l="1"/>
  <c r="I14" s="1"/>
  <c r="B15" l="1"/>
  <c r="I15" s="1"/>
  <c r="B16" l="1"/>
  <c r="I16" s="1"/>
  <c r="B17" l="1"/>
  <c r="I17" s="1"/>
  <c r="I19" l="1"/>
</calcChain>
</file>

<file path=xl/sharedStrings.xml><?xml version="1.0" encoding="utf-8"?>
<sst xmlns="http://schemas.openxmlformats.org/spreadsheetml/2006/main" count="80" uniqueCount="75">
  <si>
    <t>Year</t>
  </si>
  <si>
    <t>Month</t>
  </si>
  <si>
    <t>Date</t>
  </si>
  <si>
    <t>Years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</si>
  <si>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</si>
  <si>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</si>
  <si>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</si>
  <si>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</si>
  <si>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</si>
  <si>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</si>
  <si>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</si>
  <si>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</si>
  <si>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</si>
  <si>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</si>
  <si>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</si>
  <si>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</si>
  <si>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</si>
  <si>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Days</t>
  </si>
  <si>
    <t>Regular Hours</t>
  </si>
  <si>
    <t>Weekend</t>
  </si>
  <si>
    <t>Sat &amp; Sun</t>
  </si>
  <si>
    <t>Sun &amp; Mon</t>
  </si>
  <si>
    <t>Mon &amp; Tue</t>
  </si>
  <si>
    <t>Tue &amp; Wed</t>
  </si>
  <si>
    <t>Wed &amp; Thu</t>
  </si>
  <si>
    <t>Thu &amp; Fri</t>
  </si>
  <si>
    <t>Fri &amp; Sat</t>
  </si>
  <si>
    <t>Start Time</t>
  </si>
  <si>
    <t>Regular Pay (hourly)</t>
  </si>
  <si>
    <t>Overtime Pay (hourly)</t>
  </si>
  <si>
    <t>Sat Only</t>
  </si>
  <si>
    <t>Sun Only</t>
  </si>
  <si>
    <t>Mon Only</t>
  </si>
  <si>
    <t>Tue Only</t>
  </si>
  <si>
    <t>Wed Only</t>
  </si>
  <si>
    <t>Thu Only</t>
  </si>
  <si>
    <t>Fri Only</t>
  </si>
  <si>
    <t>No Weekend</t>
  </si>
  <si>
    <t>Check Box</t>
  </si>
  <si>
    <t>Weekly TimeSheet</t>
  </si>
  <si>
    <t>Company Name</t>
  </si>
  <si>
    <t>Employee Id</t>
  </si>
  <si>
    <t>Employee Name</t>
  </si>
  <si>
    <t>Ramanuj Shareja</t>
  </si>
  <si>
    <t>Abram Khan</t>
  </si>
  <si>
    <t>Raju Rastogi</t>
  </si>
  <si>
    <t>Farhan Qureshi</t>
  </si>
  <si>
    <t>Ranchod Das Chanchad</t>
  </si>
  <si>
    <t>Azam Chotli</t>
  </si>
  <si>
    <t>Parshuram Jela</t>
  </si>
  <si>
    <t>Surekha Raj</t>
  </si>
  <si>
    <t>Rita Auro</t>
  </si>
  <si>
    <t>Gunjan Patel</t>
  </si>
  <si>
    <t>Akila Rahim</t>
  </si>
  <si>
    <t>Nimay</t>
  </si>
  <si>
    <t>Aamir Abdul</t>
  </si>
  <si>
    <t>Salman Jeral</t>
  </si>
  <si>
    <t>Krithik Reja</t>
  </si>
  <si>
    <t>Sohan Gopi</t>
  </si>
  <si>
    <t>Employee ID</t>
  </si>
  <si>
    <t>Weekly Overview</t>
  </si>
  <si>
    <t>Day of Week</t>
  </si>
  <si>
    <t>Date of Week</t>
  </si>
  <si>
    <t>Employee Time In</t>
  </si>
  <si>
    <t>Employee Time Out</t>
  </si>
  <si>
    <t>Over Time Hours</t>
  </si>
  <si>
    <t>Total To Pay Amount</t>
  </si>
  <si>
    <t>Breaks Hrs</t>
  </si>
  <si>
    <t>Regular Hrs Worked</t>
  </si>
  <si>
    <t>Department</t>
  </si>
  <si>
    <t>Department Head</t>
  </si>
  <si>
    <t>Signature</t>
  </si>
  <si>
    <t xml:space="preserve">                                                        </t>
  </si>
  <si>
    <t xml:space="preserve">                                                                           </t>
  </si>
  <si>
    <t xml:space="preserve">                                     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</si>
</sst>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164" formatCode="ddd"/>
    <numFmt numFmtId="165" formatCode="dd"/>
    <numFmt numFmtId="166" formatCode="0.0"/>
    <numFmt numFmtId="167" formatCode="0.000"/>
    <numFmt numFmtId="168" formatCode="&quot;$&quot;#,##0.00"/>
  </numFmts>
  <fonts count="12">
    <font>
      <sz val="10"/>
      <color theme="1"/>
      <name val="Verdana"/>
      <family val="2"/>
    </font>
    <font>
      <sz val="8"/>
      <color rgb="FF000000"/>
      <name val="Segoe UI"/>
      <family val="2"/>
    </font>
    <font>
      <b/>
      <u/>
      <sz val="16"/>
      <color theme="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u/>
      <sz val="9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3" borderId="0" xfId="0" applyFont="1" applyFill="1"/>
    <xf numFmtId="0" fontId="3" fillId="5" borderId="0" xfId="0" applyFont="1" applyFill="1"/>
    <xf numFmtId="0" fontId="4" fillId="3" borderId="0" xfId="0" applyFont="1" applyFill="1"/>
    <xf numFmtId="167" fontId="3" fillId="0" borderId="0" xfId="0" applyNumberFormat="1" applyFont="1"/>
    <xf numFmtId="20" fontId="3" fillId="3" borderId="0" xfId="0" applyNumberFormat="1" applyFont="1" applyFill="1"/>
    <xf numFmtId="0" fontId="5" fillId="0" borderId="0" xfId="0" applyFont="1"/>
    <xf numFmtId="0" fontId="5" fillId="0" borderId="3" xfId="0" applyFont="1" applyBorder="1"/>
    <xf numFmtId="14" fontId="5" fillId="0" borderId="3" xfId="0" applyNumberFormat="1" applyFont="1" applyBorder="1"/>
    <xf numFmtId="0" fontId="5" fillId="0" borderId="6" xfId="0" applyFont="1" applyBorder="1"/>
    <xf numFmtId="0" fontId="5" fillId="0" borderId="0" xfId="0" quotePrefix="1" applyFont="1"/>
    <xf numFmtId="0" fontId="5" fillId="2" borderId="3" xfId="0" applyFont="1" applyFill="1" applyBorder="1"/>
    <xf numFmtId="0" fontId="5" fillId="2" borderId="6" xfId="0" applyFont="1" applyFill="1" applyBorder="1"/>
    <xf numFmtId="0" fontId="6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20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6" fontId="5" fillId="5" borderId="1" xfId="0" applyNumberFormat="1" applyFont="1" applyFill="1" applyBorder="1" applyAlignment="1">
      <alignment horizontal="center"/>
    </xf>
    <xf numFmtId="6" fontId="5" fillId="5" borderId="7" xfId="0" applyNumberFormat="1" applyFont="1" applyFill="1" applyBorder="1" applyAlignment="1">
      <alignment horizontal="center"/>
    </xf>
    <xf numFmtId="0" fontId="5" fillId="5" borderId="6" xfId="0" applyFont="1" applyFill="1" applyBorder="1"/>
    <xf numFmtId="0" fontId="7" fillId="4" borderId="8" xfId="0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/>
    </xf>
    <xf numFmtId="165" fontId="5" fillId="5" borderId="4" xfId="0" applyNumberFormat="1" applyFont="1" applyFill="1" applyBorder="1" applyAlignment="1">
      <alignment horizontal="center"/>
    </xf>
    <xf numFmtId="20" fontId="5" fillId="5" borderId="4" xfId="0" applyNumberFormat="1" applyFont="1" applyFill="1" applyBorder="1" applyAlignment="1">
      <alignment horizontal="center"/>
    </xf>
    <xf numFmtId="166" fontId="5" fillId="5" borderId="4" xfId="0" applyNumberFormat="1" applyFont="1" applyFill="1" applyBorder="1" applyAlignment="1">
      <alignment horizontal="center"/>
    </xf>
    <xf numFmtId="168" fontId="5" fillId="5" borderId="4" xfId="0" applyNumberFormat="1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0" fontId="5" fillId="5" borderId="0" xfId="0" applyFont="1" applyFill="1"/>
    <xf numFmtId="0" fontId="5" fillId="5" borderId="0" xfId="0" applyFont="1" applyFill="1" applyAlignment="1">
      <alignment horizontal="center"/>
    </xf>
    <xf numFmtId="166" fontId="8" fillId="3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top"/>
    </xf>
    <xf numFmtId="0" fontId="8" fillId="3" borderId="5" xfId="0" applyFont="1" applyFill="1" applyBorder="1" applyAlignment="1">
      <alignment horizontal="center"/>
    </xf>
    <xf numFmtId="0" fontId="10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center" vertical="center"/>
    </xf>
    <xf numFmtId="0" fontId="3" fillId="4" borderId="0" xfId="0" applyFont="1" applyFill="1"/>
    <xf numFmtId="0" fontId="3" fillId="4" borderId="0" xfId="0" applyFont="1" applyFill="1" applyAlignment="1">
      <alignment vertical="center"/>
    </xf>
    <xf numFmtId="0" fontId="3" fillId="4" borderId="0" xfId="0" applyNumberFormat="1" applyFont="1" applyFill="1"/>
    <xf numFmtId="20" fontId="3" fillId="4" borderId="0" xfId="0" applyNumberFormat="1" applyFont="1" applyFill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5C5"/>
      <color rgb="FFF7C1C9"/>
      <color rgb="FFF3A7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3"/>
  <sheetViews>
    <sheetView showGridLines="0" tabSelected="1" topLeftCell="A3" zoomScale="90" zoomScaleNormal="90" workbookViewId="0">
      <selection activeCell="K11" sqref="K11"/>
    </sheetView>
  </sheetViews>
  <sheetFormatPr defaultRowHeight="13.2"/>
  <cols>
    <col min="1" max="1" width="0.90625" style="1" customWidth="1"/>
    <col min="2" max="2" width="7.26953125" style="1" customWidth="1"/>
    <col min="3" max="3" width="8.6328125" style="1" bestFit="1" customWidth="1"/>
    <col min="4" max="4" width="10.6328125" style="1" customWidth="1"/>
    <col min="5" max="9" width="11.6328125" style="1" customWidth="1"/>
    <col min="10" max="10" width="0.81640625" style="1" customWidth="1"/>
    <col min="11" max="11" width="17.90625" style="1" bestFit="1" customWidth="1"/>
    <col min="12" max="12" width="19.26953125" style="1" bestFit="1" customWidth="1"/>
    <col min="13" max="16384" width="8.7265625" style="1"/>
  </cols>
  <sheetData>
    <row r="1" spans="1:11" ht="25.5" customHeight="1">
      <c r="A1" s="48"/>
      <c r="B1" s="38" t="s">
        <v>39</v>
      </c>
      <c r="C1" s="38"/>
      <c r="D1" s="38"/>
      <c r="E1" s="38"/>
      <c r="F1" s="38"/>
      <c r="G1" s="38"/>
      <c r="H1" s="38"/>
      <c r="I1" s="38"/>
      <c r="J1" s="48"/>
    </row>
    <row r="2" spans="1:11" s="2" customFormat="1" ht="25.5" customHeight="1">
      <c r="A2" s="49"/>
      <c r="B2" s="39" t="s">
        <v>40</v>
      </c>
      <c r="C2" s="39"/>
      <c r="D2" s="39"/>
      <c r="E2" s="39"/>
      <c r="F2" s="39"/>
      <c r="G2" s="39"/>
      <c r="H2" s="39"/>
      <c r="I2" s="39"/>
      <c r="J2" s="49"/>
    </row>
    <row r="3" spans="1:11" ht="13.2" customHeight="1">
      <c r="A3" s="48"/>
      <c r="B3" s="3"/>
      <c r="C3" s="15" t="s">
        <v>0</v>
      </c>
      <c r="D3" s="15" t="s">
        <v>1</v>
      </c>
      <c r="E3" s="15" t="s">
        <v>2</v>
      </c>
      <c r="F3" s="15" t="s">
        <v>19</v>
      </c>
      <c r="G3" s="3"/>
      <c r="H3" s="3"/>
      <c r="I3" s="3"/>
      <c r="J3" s="48"/>
    </row>
    <row r="4" spans="1:11" ht="13.8" customHeight="1">
      <c r="A4" s="48"/>
      <c r="B4" s="3"/>
      <c r="C4" s="16">
        <v>2018</v>
      </c>
      <c r="D4" s="16" t="s">
        <v>7</v>
      </c>
      <c r="E4" s="16">
        <v>1</v>
      </c>
      <c r="F4" s="16" t="s">
        <v>20</v>
      </c>
      <c r="G4" s="4"/>
      <c r="H4" s="4"/>
      <c r="I4" s="4"/>
      <c r="J4" s="48"/>
    </row>
    <row r="5" spans="1:11">
      <c r="A5" s="48"/>
      <c r="B5" s="3"/>
      <c r="C5" s="5"/>
      <c r="D5" s="5"/>
      <c r="E5" s="3"/>
      <c r="F5" s="3"/>
      <c r="G5" s="5"/>
      <c r="H5" s="5"/>
      <c r="I5" s="3"/>
      <c r="J5" s="48"/>
    </row>
    <row r="6" spans="1:11" ht="31.2">
      <c r="A6" s="48"/>
      <c r="B6" s="3"/>
      <c r="C6" s="17" t="s">
        <v>27</v>
      </c>
      <c r="D6" s="17" t="s">
        <v>18</v>
      </c>
      <c r="E6" s="17" t="s">
        <v>28</v>
      </c>
      <c r="F6" s="18" t="s">
        <v>29</v>
      </c>
      <c r="G6" s="19" t="s">
        <v>59</v>
      </c>
      <c r="H6" s="36" t="s">
        <v>42</v>
      </c>
      <c r="I6" s="36"/>
      <c r="J6" s="48"/>
    </row>
    <row r="7" spans="1:11" ht="15.6">
      <c r="A7" s="48"/>
      <c r="B7" s="3"/>
      <c r="C7" s="20">
        <v>0.29166666666666669</v>
      </c>
      <c r="D7" s="21">
        <v>8</v>
      </c>
      <c r="E7" s="22">
        <v>25</v>
      </c>
      <c r="F7" s="23">
        <v>40</v>
      </c>
      <c r="G7" s="24">
        <v>100112016</v>
      </c>
      <c r="H7" s="37" t="s">
        <v>45</v>
      </c>
      <c r="I7" s="37"/>
      <c r="J7" s="50"/>
      <c r="K7" s="6"/>
    </row>
    <row r="8" spans="1:11">
      <c r="A8" s="48"/>
      <c r="B8" s="3"/>
      <c r="C8" s="3"/>
      <c r="D8" s="3"/>
      <c r="E8" s="3"/>
      <c r="F8" s="3"/>
      <c r="G8" s="3"/>
      <c r="H8" s="3"/>
      <c r="I8" s="7"/>
      <c r="J8" s="48"/>
    </row>
    <row r="9" spans="1:11" ht="13.8" thickBot="1">
      <c r="A9" s="48"/>
      <c r="B9" s="3"/>
      <c r="C9" s="3"/>
      <c r="D9" s="3"/>
      <c r="E9" s="3"/>
      <c r="F9" s="3"/>
      <c r="G9" s="3"/>
      <c r="H9" s="3"/>
      <c r="I9" s="3"/>
      <c r="J9" s="48"/>
    </row>
    <row r="10" spans="1:11" ht="31.8" thickBot="1">
      <c r="A10" s="48"/>
      <c r="B10" s="25" t="s">
        <v>61</v>
      </c>
      <c r="C10" s="25" t="s">
        <v>62</v>
      </c>
      <c r="D10" s="25" t="s">
        <v>63</v>
      </c>
      <c r="E10" s="25" t="s">
        <v>64</v>
      </c>
      <c r="F10" s="25" t="s">
        <v>67</v>
      </c>
      <c r="G10" s="25" t="s">
        <v>68</v>
      </c>
      <c r="H10" s="25" t="s">
        <v>65</v>
      </c>
      <c r="I10" s="25" t="s">
        <v>66</v>
      </c>
      <c r="J10" s="48"/>
    </row>
    <row r="11" spans="1:11" ht="15.6">
      <c r="A11" s="48"/>
      <c r="B11" s="26">
        <f>DATE($C$4,MATCH($D$4,'DATA SHEET'!$B$2:$B$13,0),'TIMESHEET WEEKLY'!$E$4)</f>
        <v>43160</v>
      </c>
      <c r="C11" s="27">
        <f>DATE($C$4,MATCH($D$4,'DATA SHEET'!$B$2:$B$13,0),'TIMESHEET WEEKLY'!$E$4)</f>
        <v>43160</v>
      </c>
      <c r="D11" s="28">
        <v>0.29166666666666669</v>
      </c>
      <c r="E11" s="28">
        <v>0.66666666666666663</v>
      </c>
      <c r="F11" s="29">
        <v>1</v>
      </c>
      <c r="G11" s="29">
        <f>IFERROR(IF(AND(D11&lt;&gt;"",E11&lt;&gt;""),IF(D11&gt;$C$7+TIME($D$7,($D$7-INT($D$7))*60,0),0,IF(E11&gt;$C$7+TIME($D$7,($D$7-INT($D$7))*60,0),MIN(TIME($D$7,($D$7-INT($D$7))*60,0),($C$7+TIME($D$7,($D$7-INT($D$7))*60,0)-D11)),MIN(IF((E11-$C$7)&lt;0,0,(E11-$C$7)),(E11-D11))))*24,"")-F11,"")</f>
        <v>7</v>
      </c>
      <c r="H11" s="29">
        <f>IF(AND(D11&lt;&gt;"",E11&lt;&gt;""),((IF(D11&lt;$C$7,MIN($C$7-D11,E11-D11),0)+IF(E11&gt;$C$7+TIME($D$7,($D$7-INT($D$7))*60,0),MIN((E11-$C$7-TIME($D$7,($D$7-INT($D$7))*60,0)),(E11-D11)),0))*24),"")</f>
        <v>0.99999999999999911</v>
      </c>
      <c r="I11" s="30">
        <f>IFERROR(G11*IF(AND(ISNUMBER(SEARCH(TEXT(B11,"ddd"),$F$4)),'DATA SHEET'!$F$2),$F$7,$E$7)+H11*$F$7,"")</f>
        <v>214.99999999999997</v>
      </c>
      <c r="J11" s="51"/>
    </row>
    <row r="12" spans="1:11" ht="15.6">
      <c r="A12" s="48"/>
      <c r="B12" s="31">
        <f>B11+1</f>
        <v>43161</v>
      </c>
      <c r="C12" s="32">
        <f>C11+1</f>
        <v>43161</v>
      </c>
      <c r="D12" s="28"/>
      <c r="E12" s="28"/>
      <c r="F12" s="29"/>
      <c r="G12" s="29" t="str">
        <f t="shared" ref="G12:G17" si="0">IFERROR(IF(AND(D12&lt;&gt;"",E12&lt;&gt;""),IF(D12&gt;$C$7+TIME($D$7,($D$7-INT($D$7))*60,0),0,IF(E12&gt;$C$7+TIME($D$7,($D$7-INT($D$7))*60,0),MIN(TIME($D$7,($D$7-INT($D$7))*60,0),($C$7+TIME($D$7,($D$7-INT($D$7))*60,0)-D12)),MIN(IF((E12-$C$7)&lt;0,0,(E12-$C$7)),(E12-D12))))*24,"")-F12,"")</f>
        <v/>
      </c>
      <c r="H12" s="29" t="str">
        <f t="shared" ref="H12:H17" si="1">IF(AND(D12&lt;&gt;"",E12&lt;&gt;""),((IF(D12&lt;$C$7,MIN($C$7-D12,E12-D12),0)+IF(E12&gt;$C$7+TIME($D$7,($D$7-INT($D$7))*60,0),MIN((E12-$C$7-TIME($D$7,($D$7-INT($D$7))*60,0)),(E12-D12)),0))*24),"")</f>
        <v/>
      </c>
      <c r="I12" s="29" t="str">
        <f>IFERROR(G12*IF(AND(ISNUMBER(SEARCH(TEXT(B12,"ddd"),$F$4)),'DATA SHEET'!$F$2),$F$7,$E$7)+H12*$F$7,"")</f>
        <v/>
      </c>
      <c r="J12" s="48"/>
    </row>
    <row r="13" spans="1:11" ht="15.6">
      <c r="A13" s="48"/>
      <c r="B13" s="31">
        <f t="shared" ref="B13:C17" si="2">B12+1</f>
        <v>43162</v>
      </c>
      <c r="C13" s="32">
        <f t="shared" si="2"/>
        <v>43162</v>
      </c>
      <c r="D13" s="28"/>
      <c r="E13" s="28"/>
      <c r="F13" s="29"/>
      <c r="G13" s="29" t="str">
        <f t="shared" si="0"/>
        <v/>
      </c>
      <c r="H13" s="29" t="str">
        <f t="shared" si="1"/>
        <v/>
      </c>
      <c r="I13" s="29" t="str">
        <f>IFERROR(G13*IF(AND(ISNUMBER(SEARCH(TEXT(B13,"ddd"),$F$4)),'DATA SHEET'!$F$2),$F$7,$E$7)+H13*$F$7,"")</f>
        <v/>
      </c>
      <c r="J13" s="48"/>
    </row>
    <row r="14" spans="1:11" ht="15.6">
      <c r="A14" s="48"/>
      <c r="B14" s="31">
        <f t="shared" si="2"/>
        <v>43163</v>
      </c>
      <c r="C14" s="32">
        <f t="shared" si="2"/>
        <v>43163</v>
      </c>
      <c r="D14" s="28"/>
      <c r="E14" s="28"/>
      <c r="F14" s="29"/>
      <c r="G14" s="29" t="str">
        <f t="shared" si="0"/>
        <v/>
      </c>
      <c r="H14" s="29" t="str">
        <f t="shared" si="1"/>
        <v/>
      </c>
      <c r="I14" s="29" t="str">
        <f>IFERROR(G14*IF(AND(ISNUMBER(SEARCH(TEXT(B14,"ddd"),$F$4)),'DATA SHEET'!$F$2),$F$7,$E$7)+H14*$F$7,"")</f>
        <v/>
      </c>
      <c r="J14" s="48"/>
    </row>
    <row r="15" spans="1:11" ht="15.6">
      <c r="A15" s="48"/>
      <c r="B15" s="31">
        <f t="shared" si="2"/>
        <v>43164</v>
      </c>
      <c r="C15" s="32">
        <f t="shared" si="2"/>
        <v>43164</v>
      </c>
      <c r="D15" s="28"/>
      <c r="E15" s="28"/>
      <c r="F15" s="29"/>
      <c r="G15" s="29" t="str">
        <f>IFERROR(IF(AND(D15&lt;&gt;"",E15&lt;&gt;""),IF(D15&gt;$C$7+TIME($D$7,($D$7-INT($D$7))*60,0),0,IF(E15&gt;$C$7+TIME($D$7,($D$7-INT($D$7))*60,0),MIN(TIME($D$7,($D$7-INT($D$7))*60,0),($C$7+TIME($D$7,($D$7-INT($D$7))*60,0)-D15)),MIN(IF((E15-$C$7)&lt;0,0,(E15-$C$7)),(E15-D15))))*24,"")-F15,"")</f>
        <v/>
      </c>
      <c r="H15" s="29" t="str">
        <f t="shared" si="1"/>
        <v/>
      </c>
      <c r="I15" s="29" t="str">
        <f>IFERROR(G15*IF(AND(ISNUMBER(SEARCH(TEXT(B15,"ddd"),$F$4)),'DATA SHEET'!$F$2),$F$7,$E$7)+H15*$F$7,"")</f>
        <v/>
      </c>
      <c r="J15" s="48"/>
    </row>
    <row r="16" spans="1:11" ht="15.6">
      <c r="A16" s="48"/>
      <c r="B16" s="31">
        <f t="shared" si="2"/>
        <v>43165</v>
      </c>
      <c r="C16" s="32">
        <f t="shared" si="2"/>
        <v>43165</v>
      </c>
      <c r="D16" s="28"/>
      <c r="E16" s="28"/>
      <c r="F16" s="29"/>
      <c r="G16" s="29" t="str">
        <f t="shared" si="0"/>
        <v/>
      </c>
      <c r="H16" s="29" t="str">
        <f t="shared" si="1"/>
        <v/>
      </c>
      <c r="I16" s="29" t="str">
        <f>IFERROR(G16*IF(AND(ISNUMBER(SEARCH(TEXT(B16,"ddd"),$F$4)),'DATA SHEET'!$F$2),$F$7,$E$7)+H16*$F$7,"")</f>
        <v/>
      </c>
      <c r="J16" s="48"/>
    </row>
    <row r="17" spans="1:10" ht="15.6">
      <c r="A17" s="48"/>
      <c r="B17" s="31">
        <f t="shared" si="2"/>
        <v>43166</v>
      </c>
      <c r="C17" s="32">
        <f t="shared" si="2"/>
        <v>43166</v>
      </c>
      <c r="D17" s="28"/>
      <c r="E17" s="28"/>
      <c r="F17" s="29"/>
      <c r="G17" s="29" t="str">
        <f t="shared" si="0"/>
        <v/>
      </c>
      <c r="H17" s="29" t="str">
        <f t="shared" si="1"/>
        <v/>
      </c>
      <c r="I17" s="29" t="str">
        <f>IFERROR(G17*IF(AND(ISNUMBER(SEARCH(TEXT(B17,"ddd"),$F$4)),'DATA SHEET'!$F$2),$F$7,$E$7)+H17*$F$7,"")</f>
        <v/>
      </c>
      <c r="J17" s="48"/>
    </row>
    <row r="18" spans="1:10" ht="16.2" thickBot="1">
      <c r="A18" s="48"/>
      <c r="B18" s="33"/>
      <c r="C18" s="34"/>
      <c r="D18" s="33"/>
      <c r="E18" s="33"/>
      <c r="F18" s="33"/>
      <c r="G18" s="33"/>
      <c r="H18" s="33"/>
      <c r="I18" s="33"/>
      <c r="J18" s="48"/>
    </row>
    <row r="19" spans="1:10" ht="16.2" thickTop="1">
      <c r="A19" s="48"/>
      <c r="B19" s="40"/>
      <c r="C19" s="40"/>
      <c r="D19" s="40" t="s">
        <v>60</v>
      </c>
      <c r="E19" s="40"/>
      <c r="F19" s="35">
        <f>SUM(F11:F17)</f>
        <v>1</v>
      </c>
      <c r="G19" s="35">
        <f>SUM(G11:G17)</f>
        <v>7</v>
      </c>
      <c r="H19" s="35">
        <f>SUM(H11:H17)</f>
        <v>0.99999999999999911</v>
      </c>
      <c r="I19" s="35">
        <f>SUM(I11:I17)</f>
        <v>214.99999999999997</v>
      </c>
      <c r="J19" s="48"/>
    </row>
    <row r="20" spans="1:10">
      <c r="A20" s="48"/>
      <c r="B20" s="3"/>
      <c r="C20" s="3"/>
      <c r="D20" s="3"/>
      <c r="E20" s="3"/>
      <c r="F20" s="3"/>
      <c r="G20" s="3"/>
      <c r="H20" s="3"/>
      <c r="I20" s="3"/>
      <c r="J20" s="48"/>
    </row>
    <row r="21" spans="1:10">
      <c r="A21" s="48"/>
      <c r="B21" s="46" t="s">
        <v>74</v>
      </c>
      <c r="C21" s="46"/>
      <c r="D21" s="41"/>
      <c r="E21" s="45" t="s">
        <v>73</v>
      </c>
      <c r="F21" s="45"/>
      <c r="G21" s="45"/>
      <c r="H21" s="43" t="s">
        <v>72</v>
      </c>
      <c r="I21" s="43"/>
      <c r="J21" s="48"/>
    </row>
    <row r="22" spans="1:10">
      <c r="A22" s="48"/>
      <c r="B22" s="47" t="s">
        <v>69</v>
      </c>
      <c r="C22" s="47"/>
      <c r="D22" s="3"/>
      <c r="E22" s="44" t="s">
        <v>70</v>
      </c>
      <c r="F22" s="44"/>
      <c r="G22" s="3"/>
      <c r="H22" s="42" t="s">
        <v>71</v>
      </c>
      <c r="I22" s="42"/>
      <c r="J22" s="48"/>
    </row>
    <row r="23" spans="1:10">
      <c r="A23" s="48"/>
      <c r="B23" s="48"/>
      <c r="C23" s="48"/>
      <c r="D23" s="48"/>
      <c r="E23" s="48"/>
      <c r="F23" s="48"/>
      <c r="G23" s="48"/>
      <c r="H23" s="48"/>
      <c r="I23" s="48"/>
      <c r="J23" s="48"/>
    </row>
  </sheetData>
  <mergeCells count="12">
    <mergeCell ref="B22:C22"/>
    <mergeCell ref="B21:C21"/>
    <mergeCell ref="H22:I22"/>
    <mergeCell ref="H21:I21"/>
    <mergeCell ref="E22:F22"/>
    <mergeCell ref="E21:G21"/>
    <mergeCell ref="H6:I6"/>
    <mergeCell ref="H7:I7"/>
    <mergeCell ref="B1:I1"/>
    <mergeCell ref="B2:I2"/>
    <mergeCell ref="D19:E19"/>
    <mergeCell ref="B19:C19"/>
  </mergeCells>
  <conditionalFormatting sqref="G11:I17 B11:E17">
    <cfRule type="expression" dxfId="1" priority="3">
      <formula>ISNUMBER(SEARCH(TEXT($B11,"ddd"),$F$4))</formula>
    </cfRule>
  </conditionalFormatting>
  <conditionalFormatting sqref="F11:F17">
    <cfRule type="expression" dxfId="0" priority="1">
      <formula>ISNUMBER(SEARCH(TEXT($B11,"ddd"),$F$4))</formula>
    </cfRule>
  </conditionalFormatting>
  <dataValidations disablePrompts="1" count="5">
    <dataValidation type="custom" allowBlank="1" showInputMessage="1" showErrorMessage="1" sqref="D11:D17">
      <formula1>AND($D11&lt;=1,ISNUMBER($D11))</formula1>
    </dataValidation>
    <dataValidation type="custom" allowBlank="1" showInputMessage="1" showErrorMessage="1" sqref="E11:E17">
      <formula1>AND($E11&lt;=1,ISNUMBER($E11),($E11&gt;=$D11))</formula1>
    </dataValidation>
    <dataValidation type="list" allowBlank="1" showInputMessage="1" showErrorMessage="1" sqref="E4">
      <formula1>DateCalc</formula1>
    </dataValidation>
    <dataValidation type="list" allowBlank="1" showInputMessage="1" showErrorMessage="1" promptTitle="Select One" sqref="G7">
      <formula1>'DATA SHEET'!$H$2:$H$17</formula1>
    </dataValidation>
    <dataValidation type="list" allowBlank="1" showInputMessage="1" showErrorMessage="1" sqref="H7:I7">
      <formula1>'DATA SHEET'!$I$2:$I$17</formula1>
    </dataValidation>
  </dataValidations>
  <pageMargins left="0.25" right="0.25" top="0.75" bottom="0.75" header="0.3" footer="0.3"/>
  <pageSetup paperSize="9" orientation="portrait" horizontalDpi="4294967293" verticalDpi="4294967293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Data!$D$2:$D$16</xm:f>
          </x14:formula1>
          <xm:sqref>F9</xm:sqref>
        </x14:dataValidation>
        <x14:dataValidation type="list" allowBlank="1" showInputMessage="1" showErrorMessage="1">
          <x14:formula1>
            <xm:f>Data!$A$2:$A$12</xm:f>
          </x14:formula1>
          <xm:sqref>C9</xm:sqref>
        </x14:dataValidation>
        <x14:dataValidation type="list" allowBlank="1" showInputMessage="1" showErrorMessage="1">
          <x14:formula1>
            <xm:f>Data!$B$2:$B$13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32"/>
  <sheetViews>
    <sheetView showGridLines="0" zoomScale="59" zoomScaleNormal="59" workbookViewId="0"/>
  </sheetViews>
  <sheetFormatPr defaultRowHeight="15.6"/>
  <cols>
    <col min="1" max="1" width="9" style="9"/>
    <col min="2" max="2" width="9.7265625" style="9" bestFit="1" customWidth="1"/>
    <col min="3" max="3" width="9" style="9"/>
    <col min="4" max="4" width="11.08984375" style="9" bestFit="1" customWidth="1"/>
    <col min="5" max="5" width="3.453125" style="8" customWidth="1"/>
    <col min="6" max="6" width="9.7265625" style="8" customWidth="1"/>
    <col min="7" max="7" width="3.54296875" style="8" customWidth="1"/>
    <col min="8" max="8" width="11.1796875" style="8" bestFit="1" customWidth="1"/>
    <col min="9" max="9" width="29.7265625" style="8" customWidth="1"/>
    <col min="10" max="16384" width="8.7265625" style="8"/>
  </cols>
  <sheetData>
    <row r="1" spans="1:9">
      <c r="A1" s="13" t="s">
        <v>3</v>
      </c>
      <c r="B1" s="13" t="s">
        <v>4</v>
      </c>
      <c r="C1" s="13" t="s">
        <v>17</v>
      </c>
      <c r="D1" s="13" t="s">
        <v>19</v>
      </c>
      <c r="F1" s="13" t="s">
        <v>38</v>
      </c>
      <c r="H1" s="14" t="s">
        <v>41</v>
      </c>
      <c r="I1" s="14" t="s">
        <v>42</v>
      </c>
    </row>
    <row r="2" spans="1:9">
      <c r="A2" s="9">
        <v>2017</v>
      </c>
      <c r="B2" s="9" t="s">
        <v>5</v>
      </c>
      <c r="C2" s="9">
        <v>1</v>
      </c>
      <c r="D2" s="10" t="s">
        <v>37</v>
      </c>
      <c r="F2" s="9" t="b">
        <v>1</v>
      </c>
      <c r="H2" s="11">
        <v>100162015</v>
      </c>
      <c r="I2" s="11" t="s">
        <v>43</v>
      </c>
    </row>
    <row r="3" spans="1:9">
      <c r="A3" s="9">
        <v>2018</v>
      </c>
      <c r="B3" s="9" t="s">
        <v>6</v>
      </c>
      <c r="C3" s="9">
        <v>2</v>
      </c>
      <c r="D3" s="10" t="s">
        <v>20</v>
      </c>
      <c r="H3" s="11">
        <v>100112016</v>
      </c>
      <c r="I3" s="11" t="s">
        <v>44</v>
      </c>
    </row>
    <row r="4" spans="1:9">
      <c r="A4" s="9">
        <v>2019</v>
      </c>
      <c r="B4" s="9" t="s">
        <v>7</v>
      </c>
      <c r="C4" s="9">
        <v>3</v>
      </c>
      <c r="D4" s="10" t="s">
        <v>21</v>
      </c>
      <c r="H4" s="11">
        <v>100122015</v>
      </c>
      <c r="I4" s="11" t="s">
        <v>45</v>
      </c>
    </row>
    <row r="5" spans="1:9">
      <c r="A5" s="9">
        <v>2020</v>
      </c>
      <c r="B5" s="9" t="s">
        <v>8</v>
      </c>
      <c r="C5" s="9">
        <v>4</v>
      </c>
      <c r="D5" s="10" t="s">
        <v>22</v>
      </c>
      <c r="H5" s="11">
        <v>100162015</v>
      </c>
      <c r="I5" s="11" t="s">
        <v>46</v>
      </c>
    </row>
    <row r="6" spans="1:9">
      <c r="A6" s="9">
        <v>2021</v>
      </c>
      <c r="B6" s="9" t="s">
        <v>9</v>
      </c>
      <c r="C6" s="9">
        <v>5</v>
      </c>
      <c r="D6" s="10" t="s">
        <v>23</v>
      </c>
      <c r="H6" s="11">
        <v>100132014</v>
      </c>
      <c r="I6" s="11" t="s">
        <v>47</v>
      </c>
    </row>
    <row r="7" spans="1:9">
      <c r="A7" s="9">
        <v>2022</v>
      </c>
      <c r="B7" s="9" t="s">
        <v>10</v>
      </c>
      <c r="C7" s="9">
        <v>6</v>
      </c>
      <c r="D7" s="10" t="s">
        <v>24</v>
      </c>
      <c r="H7" s="11">
        <v>100162014</v>
      </c>
      <c r="I7" s="11" t="s">
        <v>48</v>
      </c>
    </row>
    <row r="8" spans="1:9">
      <c r="A8" s="9">
        <v>2023</v>
      </c>
      <c r="B8" s="9" t="s">
        <v>11</v>
      </c>
      <c r="C8" s="9">
        <v>7</v>
      </c>
      <c r="D8" s="10" t="s">
        <v>25</v>
      </c>
      <c r="H8" s="11">
        <v>100172015</v>
      </c>
      <c r="I8" s="11" t="s">
        <v>49</v>
      </c>
    </row>
    <row r="9" spans="1:9">
      <c r="A9" s="9">
        <v>2024</v>
      </c>
      <c r="B9" s="9" t="s">
        <v>12</v>
      </c>
      <c r="C9" s="9">
        <v>8</v>
      </c>
      <c r="D9" s="10" t="s">
        <v>26</v>
      </c>
      <c r="H9" s="11">
        <v>100172013</v>
      </c>
      <c r="I9" s="11" t="s">
        <v>50</v>
      </c>
    </row>
    <row r="10" spans="1:9">
      <c r="A10" s="9">
        <v>2025</v>
      </c>
      <c r="B10" s="9" t="s">
        <v>13</v>
      </c>
      <c r="C10" s="9">
        <v>9</v>
      </c>
      <c r="D10" s="10" t="s">
        <v>32</v>
      </c>
      <c r="H10" s="11">
        <v>100172015</v>
      </c>
      <c r="I10" s="11" t="s">
        <v>51</v>
      </c>
    </row>
    <row r="11" spans="1:9">
      <c r="A11" s="9">
        <v>2026</v>
      </c>
      <c r="B11" s="9" t="s">
        <v>14</v>
      </c>
      <c r="C11" s="9">
        <v>10</v>
      </c>
      <c r="D11" s="10" t="s">
        <v>33</v>
      </c>
      <c r="H11" s="11">
        <v>100172015</v>
      </c>
      <c r="I11" s="11" t="s">
        <v>52</v>
      </c>
    </row>
    <row r="12" spans="1:9">
      <c r="A12" s="9">
        <v>2027</v>
      </c>
      <c r="B12" s="9" t="s">
        <v>15</v>
      </c>
      <c r="C12" s="9">
        <v>11</v>
      </c>
      <c r="D12" s="10" t="s">
        <v>34</v>
      </c>
      <c r="H12" s="11">
        <v>100172015</v>
      </c>
      <c r="I12" s="11" t="s">
        <v>53</v>
      </c>
    </row>
    <row r="13" spans="1:9">
      <c r="A13" s="9">
        <v>2028</v>
      </c>
      <c r="B13" s="9" t="s">
        <v>16</v>
      </c>
      <c r="C13" s="9">
        <v>12</v>
      </c>
      <c r="D13" s="10" t="s">
        <v>35</v>
      </c>
      <c r="H13" s="11">
        <v>100172015</v>
      </c>
      <c r="I13" s="11" t="s">
        <v>54</v>
      </c>
    </row>
    <row r="14" spans="1:9">
      <c r="A14" s="9">
        <v>2029</v>
      </c>
      <c r="C14" s="9">
        <v>13</v>
      </c>
      <c r="D14" s="10" t="s">
        <v>36</v>
      </c>
      <c r="H14" s="11">
        <v>100172015</v>
      </c>
      <c r="I14" s="11" t="s">
        <v>58</v>
      </c>
    </row>
    <row r="15" spans="1:9">
      <c r="A15" s="9">
        <v>2030</v>
      </c>
      <c r="C15" s="9">
        <v>14</v>
      </c>
      <c r="D15" s="10" t="s">
        <v>30</v>
      </c>
      <c r="H15" s="11">
        <v>100172015</v>
      </c>
      <c r="I15" s="11" t="s">
        <v>57</v>
      </c>
    </row>
    <row r="16" spans="1:9">
      <c r="C16" s="9">
        <v>15</v>
      </c>
      <c r="D16" s="10" t="s">
        <v>31</v>
      </c>
      <c r="H16" s="11">
        <v>100172015</v>
      </c>
      <c r="I16" s="11" t="s">
        <v>56</v>
      </c>
    </row>
    <row r="17" spans="3:9">
      <c r="C17" s="9">
        <v>16</v>
      </c>
      <c r="D17" s="10"/>
      <c r="H17" s="11">
        <v>100172015</v>
      </c>
      <c r="I17" s="11" t="s">
        <v>55</v>
      </c>
    </row>
    <row r="18" spans="3:9">
      <c r="C18" s="9">
        <v>17</v>
      </c>
      <c r="D18" s="10"/>
    </row>
    <row r="19" spans="3:9">
      <c r="C19" s="9">
        <v>18</v>
      </c>
      <c r="D19" s="10"/>
      <c r="I19" s="12"/>
    </row>
    <row r="20" spans="3:9">
      <c r="C20" s="9">
        <v>19</v>
      </c>
    </row>
    <row r="21" spans="3:9">
      <c r="C21" s="9">
        <v>20</v>
      </c>
    </row>
    <row r="22" spans="3:9">
      <c r="C22" s="9">
        <v>21</v>
      </c>
    </row>
    <row r="23" spans="3:9">
      <c r="C23" s="9">
        <v>22</v>
      </c>
    </row>
    <row r="24" spans="3:9">
      <c r="C24" s="9">
        <v>23</v>
      </c>
    </row>
    <row r="25" spans="3:9">
      <c r="C25" s="9">
        <v>24</v>
      </c>
    </row>
    <row r="26" spans="3:9">
      <c r="C26" s="9">
        <v>25</v>
      </c>
    </row>
    <row r="27" spans="3:9">
      <c r="C27" s="9">
        <v>26</v>
      </c>
    </row>
    <row r="28" spans="3:9">
      <c r="C28" s="9">
        <v>27</v>
      </c>
    </row>
    <row r="29" spans="3:9">
      <c r="C29" s="9">
        <v>28</v>
      </c>
    </row>
    <row r="30" spans="3:9">
      <c r="C30" s="9">
        <v>29</v>
      </c>
    </row>
    <row r="31" spans="3:9">
      <c r="C31" s="9">
        <v>30</v>
      </c>
    </row>
    <row r="32" spans="3:9">
      <c r="C32" s="9">
        <v>31</v>
      </c>
    </row>
  </sheetData>
  <dataValidations count="3">
    <dataValidation type="list" allowBlank="1" showDropDown="1" showInputMessage="1" showErrorMessage="1" sqref="H2:H17">
      <formula1>'DATA SHEET'!$H$2:$H$17</formula1>
    </dataValidation>
    <dataValidation type="list" allowBlank="1" showDropDown="1" showInputMessage="1" showErrorMessage="1" sqref="I2:I17">
      <formula1>'DATA SHEET'!$I$2:$I$17</formula1>
    </dataValidation>
    <dataValidation type="list" allowBlank="1" showDropDown="1" showInputMessage="1" showErrorMessage="1" sqref="A2:A15">
      <formula1>'DATA SHEET'!$A$2:$A$15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TIMESHEET WEEKLY</vt:lpstr>
      <vt:lpstr>DATA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Fahim</cp:lastModifiedBy>
  <cp:lastPrinted>2017-03-11T02:32:13Z</cp:lastPrinted>
  <dcterms:created xsi:type="dcterms:W3CDTF">2015-07-13T20:50:55Z</dcterms:created>
  <dcterms:modified xsi:type="dcterms:W3CDTF">2017-03-11T03:07:03Z</dcterms:modified>
</cp:coreProperties>
</file>