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4965" windowHeight="3015"/>
  </bookViews>
  <sheets>
    <sheet name="Loan Details" sheetId="1" r:id="rId1"/>
    <sheet name="Amortization Schedule" sheetId="2" r:id="rId2"/>
    <sheet name="Loan Comparision Calculator" sheetId="3" r:id="rId3"/>
  </sheets>
  <calcPr calcId="124519"/>
</workbook>
</file>

<file path=xl/calcChain.xml><?xml version="1.0" encoding="utf-8"?>
<calcChain xmlns="http://schemas.openxmlformats.org/spreadsheetml/2006/main">
  <c r="E6" i="3"/>
  <c r="D6"/>
  <c r="C6"/>
  <c r="I28" i="1"/>
  <c r="E9" i="3" s="1"/>
  <c r="F28" i="1"/>
  <c r="D9" i="3" s="1"/>
  <c r="C28" i="1"/>
  <c r="C9" i="3" s="1"/>
  <c r="C8" i="2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R8"/>
  <c r="O9" s="1"/>
  <c r="M8"/>
  <c r="J9" s="1"/>
  <c r="J6" i="1"/>
  <c r="Q6" i="2" s="1"/>
  <c r="H8"/>
  <c r="E9" s="1"/>
  <c r="G6" i="1"/>
  <c r="D7" i="3" s="1"/>
  <c r="D6" i="1"/>
  <c r="C7" i="3" s="1"/>
  <c r="E7" l="1"/>
  <c r="L6" i="2"/>
  <c r="P9"/>
  <c r="Q9" s="1"/>
  <c r="R9" s="1"/>
  <c r="K9"/>
  <c r="F9"/>
  <c r="G6"/>
  <c r="O10" l="1"/>
  <c r="L9"/>
  <c r="M9" s="1"/>
  <c r="K10"/>
  <c r="F10"/>
  <c r="P10"/>
  <c r="G9"/>
  <c r="H9" s="1"/>
  <c r="Q10" l="1"/>
  <c r="R10" s="1"/>
  <c r="O11" s="1"/>
  <c r="J10"/>
  <c r="L10" s="1"/>
  <c r="M10" s="1"/>
  <c r="J11" s="1"/>
  <c r="E10"/>
  <c r="G10" s="1"/>
  <c r="H10" s="1"/>
  <c r="K11"/>
  <c r="F11"/>
  <c r="P11"/>
  <c r="L11" l="1"/>
  <c r="M11" s="1"/>
  <c r="Q11"/>
  <c r="R11" s="1"/>
  <c r="K12"/>
  <c r="F12"/>
  <c r="P12"/>
  <c r="E11"/>
  <c r="J12" l="1"/>
  <c r="L12" s="1"/>
  <c r="M12" s="1"/>
  <c r="O12"/>
  <c r="Q12" s="1"/>
  <c r="R12" s="1"/>
  <c r="O13" s="1"/>
  <c r="G11"/>
  <c r="H11" s="1"/>
  <c r="P13"/>
  <c r="K13"/>
  <c r="F13"/>
  <c r="J13" l="1"/>
  <c r="L13" s="1"/>
  <c r="M13" s="1"/>
  <c r="E12"/>
  <c r="Q13"/>
  <c r="R13" s="1"/>
  <c r="O14" s="1"/>
  <c r="K14"/>
  <c r="F14"/>
  <c r="P14"/>
  <c r="J14" l="1"/>
  <c r="L14" s="1"/>
  <c r="M14" s="1"/>
  <c r="J15" s="1"/>
  <c r="G12"/>
  <c r="H12" s="1"/>
  <c r="Q14"/>
  <c r="R14" s="1"/>
  <c r="O15" s="1"/>
  <c r="K15"/>
  <c r="F15"/>
  <c r="P15"/>
  <c r="L15" l="1"/>
  <c r="M15" s="1"/>
  <c r="J16" s="1"/>
  <c r="E13"/>
  <c r="G13" s="1"/>
  <c r="H13" s="1"/>
  <c r="Q15"/>
  <c r="R15" s="1"/>
  <c r="O16" s="1"/>
  <c r="K16"/>
  <c r="F16"/>
  <c r="P16"/>
  <c r="E14" l="1"/>
  <c r="G14" s="1"/>
  <c r="H14" s="1"/>
  <c r="Q16"/>
  <c r="R16" s="1"/>
  <c r="O17" s="1"/>
  <c r="L16"/>
  <c r="M16" s="1"/>
  <c r="J17" s="1"/>
  <c r="P17"/>
  <c r="K17"/>
  <c r="F17"/>
  <c r="Q17" l="1"/>
  <c r="R17" s="1"/>
  <c r="O18" s="1"/>
  <c r="L17"/>
  <c r="M17" s="1"/>
  <c r="J18" s="1"/>
  <c r="K18"/>
  <c r="F18"/>
  <c r="P18"/>
  <c r="E15"/>
  <c r="G15" s="1"/>
  <c r="L18" l="1"/>
  <c r="M18" s="1"/>
  <c r="J19" s="1"/>
  <c r="Q18"/>
  <c r="R18" s="1"/>
  <c r="O19" s="1"/>
  <c r="K19"/>
  <c r="F19"/>
  <c r="P19"/>
  <c r="H15"/>
  <c r="Q19" l="1"/>
  <c r="R19" s="1"/>
  <c r="O20" s="1"/>
  <c r="L19"/>
  <c r="M19" s="1"/>
  <c r="J20" s="1"/>
  <c r="K20"/>
  <c r="F20"/>
  <c r="P20"/>
  <c r="E16"/>
  <c r="G16" s="1"/>
  <c r="L20" l="1"/>
  <c r="M20" s="1"/>
  <c r="J21" s="1"/>
  <c r="Q20"/>
  <c r="R20" s="1"/>
  <c r="O21" s="1"/>
  <c r="P21"/>
  <c r="K21"/>
  <c r="F21"/>
  <c r="H16"/>
  <c r="Q21" l="1"/>
  <c r="R21" s="1"/>
  <c r="O22" s="1"/>
  <c r="L21"/>
  <c r="M21" s="1"/>
  <c r="J22" s="1"/>
  <c r="K22"/>
  <c r="F22"/>
  <c r="P22"/>
  <c r="E17"/>
  <c r="G17" s="1"/>
  <c r="L22" l="1"/>
  <c r="M22" s="1"/>
  <c r="J23" s="1"/>
  <c r="Q22"/>
  <c r="R22" s="1"/>
  <c r="O23" s="1"/>
  <c r="K23"/>
  <c r="F23"/>
  <c r="P23"/>
  <c r="H17"/>
  <c r="Q23" l="1"/>
  <c r="R23" s="1"/>
  <c r="O24" s="1"/>
  <c r="L23"/>
  <c r="M23" s="1"/>
  <c r="J24" s="1"/>
  <c r="K24"/>
  <c r="F24"/>
  <c r="P24"/>
  <c r="E18"/>
  <c r="G18" s="1"/>
  <c r="L24" l="1"/>
  <c r="M24" s="1"/>
  <c r="J25" s="1"/>
  <c r="Q24"/>
  <c r="R24" s="1"/>
  <c r="O25" s="1"/>
  <c r="P25"/>
  <c r="K25"/>
  <c r="F25"/>
  <c r="H18"/>
  <c r="Q25" l="1"/>
  <c r="R25" s="1"/>
  <c r="O26" s="1"/>
  <c r="L25"/>
  <c r="M25" s="1"/>
  <c r="J26" s="1"/>
  <c r="K26"/>
  <c r="F26"/>
  <c r="P26"/>
  <c r="E19"/>
  <c r="G19" s="1"/>
  <c r="L26" l="1"/>
  <c r="M26" s="1"/>
  <c r="J27" s="1"/>
  <c r="Q26"/>
  <c r="R26" s="1"/>
  <c r="O27" s="1"/>
  <c r="K27"/>
  <c r="F27"/>
  <c r="P27"/>
  <c r="H19"/>
  <c r="L27" l="1"/>
  <c r="M27" s="1"/>
  <c r="J28" s="1"/>
  <c r="Q27"/>
  <c r="R27" s="1"/>
  <c r="O28" s="1"/>
  <c r="K28"/>
  <c r="F28"/>
  <c r="P28"/>
  <c r="E20"/>
  <c r="G20" s="1"/>
  <c r="Q28" l="1"/>
  <c r="R28" s="1"/>
  <c r="O29" s="1"/>
  <c r="L28"/>
  <c r="M28" s="1"/>
  <c r="J29" s="1"/>
  <c r="P29"/>
  <c r="K29"/>
  <c r="F29"/>
  <c r="H20"/>
  <c r="Q29" l="1"/>
  <c r="R29" s="1"/>
  <c r="O30" s="1"/>
  <c r="L29"/>
  <c r="M29" s="1"/>
  <c r="J30" s="1"/>
  <c r="K30"/>
  <c r="F30"/>
  <c r="P30"/>
  <c r="E21"/>
  <c r="G21" s="1"/>
  <c r="L30" l="1"/>
  <c r="M30" s="1"/>
  <c r="J31" s="1"/>
  <c r="Q30"/>
  <c r="R30" s="1"/>
  <c r="O31" s="1"/>
  <c r="K31"/>
  <c r="F31"/>
  <c r="P31"/>
  <c r="H21"/>
  <c r="Q31" l="1"/>
  <c r="R31" s="1"/>
  <c r="O32" s="1"/>
  <c r="L31"/>
  <c r="M31" s="1"/>
  <c r="J32" s="1"/>
  <c r="K32"/>
  <c r="F32"/>
  <c r="P32"/>
  <c r="E22"/>
  <c r="G22" s="1"/>
  <c r="Q32" l="1"/>
  <c r="R32" s="1"/>
  <c r="O33" s="1"/>
  <c r="L32"/>
  <c r="M32" s="1"/>
  <c r="J33" s="1"/>
  <c r="P33"/>
  <c r="K33"/>
  <c r="F33"/>
  <c r="H22"/>
  <c r="Q33" l="1"/>
  <c r="R33" s="1"/>
  <c r="O34" s="1"/>
  <c r="L33"/>
  <c r="M33" s="1"/>
  <c r="J34" s="1"/>
  <c r="K34"/>
  <c r="F34"/>
  <c r="P34"/>
  <c r="E23"/>
  <c r="L34" l="1"/>
  <c r="M34" s="1"/>
  <c r="J35" s="1"/>
  <c r="Q34"/>
  <c r="R34" s="1"/>
  <c r="O35" s="1"/>
  <c r="K35"/>
  <c r="F35"/>
  <c r="P35"/>
  <c r="G23"/>
  <c r="H23" s="1"/>
  <c r="Q35" l="1"/>
  <c r="R35" s="1"/>
  <c r="O36" s="1"/>
  <c r="L35"/>
  <c r="M35" s="1"/>
  <c r="J36" s="1"/>
  <c r="K36"/>
  <c r="F36"/>
  <c r="P36"/>
  <c r="E24"/>
  <c r="Q36" l="1"/>
  <c r="R36" s="1"/>
  <c r="O37" s="1"/>
  <c r="L36"/>
  <c r="M36" s="1"/>
  <c r="J37" s="1"/>
  <c r="P37"/>
  <c r="K37"/>
  <c r="F37"/>
  <c r="G24"/>
  <c r="H24" s="1"/>
  <c r="Q37" l="1"/>
  <c r="R37" s="1"/>
  <c r="O38" s="1"/>
  <c r="L37"/>
  <c r="M37" s="1"/>
  <c r="J38" s="1"/>
  <c r="K38"/>
  <c r="F38"/>
  <c r="P38"/>
  <c r="E25"/>
  <c r="G25" s="1"/>
  <c r="L38" l="1"/>
  <c r="M38" s="1"/>
  <c r="J39" s="1"/>
  <c r="Q38"/>
  <c r="R38" s="1"/>
  <c r="O39" s="1"/>
  <c r="K39"/>
  <c r="F39"/>
  <c r="P39"/>
  <c r="H25"/>
  <c r="Q39" l="1"/>
  <c r="R39" s="1"/>
  <c r="O40" s="1"/>
  <c r="L39"/>
  <c r="M39" s="1"/>
  <c r="J40" s="1"/>
  <c r="K40"/>
  <c r="F40"/>
  <c r="P40"/>
  <c r="E26"/>
  <c r="G26" s="1"/>
  <c r="L40" l="1"/>
  <c r="M40" s="1"/>
  <c r="J41" s="1"/>
  <c r="Q40"/>
  <c r="R40" s="1"/>
  <c r="O41" s="1"/>
  <c r="P41"/>
  <c r="K41"/>
  <c r="F41"/>
  <c r="H26"/>
  <c r="Q41" l="1"/>
  <c r="R41" s="1"/>
  <c r="O42" s="1"/>
  <c r="L41"/>
  <c r="M41" s="1"/>
  <c r="J42" s="1"/>
  <c r="K42"/>
  <c r="F42"/>
  <c r="P42"/>
  <c r="E27"/>
  <c r="G27" s="1"/>
  <c r="Q42" l="1"/>
  <c r="R42" s="1"/>
  <c r="O43" s="1"/>
  <c r="L42"/>
  <c r="M42" s="1"/>
  <c r="J43" s="1"/>
  <c r="K43"/>
  <c r="F43"/>
  <c r="P43"/>
  <c r="H27"/>
  <c r="L43" l="1"/>
  <c r="M43" s="1"/>
  <c r="J44" s="1"/>
  <c r="Q43"/>
  <c r="R43" s="1"/>
  <c r="O44" s="1"/>
  <c r="K44"/>
  <c r="F44"/>
  <c r="P44"/>
  <c r="E28"/>
  <c r="G28" s="1"/>
  <c r="Q44" l="1"/>
  <c r="R44" s="1"/>
  <c r="O45" s="1"/>
  <c r="L44"/>
  <c r="M44" s="1"/>
  <c r="J45" s="1"/>
  <c r="P45"/>
  <c r="K45"/>
  <c r="F45"/>
  <c r="H28"/>
  <c r="Q45" l="1"/>
  <c r="R45" s="1"/>
  <c r="O46" s="1"/>
  <c r="L45"/>
  <c r="M45" s="1"/>
  <c r="J46" s="1"/>
  <c r="K46"/>
  <c r="F46"/>
  <c r="P46"/>
  <c r="E29"/>
  <c r="G29" s="1"/>
  <c r="L46" l="1"/>
  <c r="M46" s="1"/>
  <c r="J47" s="1"/>
  <c r="Q46"/>
  <c r="R46" s="1"/>
  <c r="O47" s="1"/>
  <c r="K47"/>
  <c r="F47"/>
  <c r="P47"/>
  <c r="H29"/>
  <c r="L47" l="1"/>
  <c r="M47" s="1"/>
  <c r="J48" s="1"/>
  <c r="Q47"/>
  <c r="R47" s="1"/>
  <c r="O48" s="1"/>
  <c r="K48"/>
  <c r="F48"/>
  <c r="P48"/>
  <c r="E30"/>
  <c r="L48" l="1"/>
  <c r="M48" s="1"/>
  <c r="J49" s="1"/>
  <c r="Q48"/>
  <c r="R48" s="1"/>
  <c r="O49" s="1"/>
  <c r="P49"/>
  <c r="K49"/>
  <c r="F49"/>
  <c r="G30"/>
  <c r="H30" s="1"/>
  <c r="Q49" l="1"/>
  <c r="R49" s="1"/>
  <c r="O50" s="1"/>
  <c r="L49"/>
  <c r="M49" s="1"/>
  <c r="J50" s="1"/>
  <c r="K50"/>
  <c r="F50"/>
  <c r="P50"/>
  <c r="E31"/>
  <c r="G31" s="1"/>
  <c r="Q50" l="1"/>
  <c r="R50" s="1"/>
  <c r="O51" s="1"/>
  <c r="L50"/>
  <c r="M50" s="1"/>
  <c r="J51" s="1"/>
  <c r="K51"/>
  <c r="F51"/>
  <c r="P51"/>
  <c r="H31"/>
  <c r="L51" l="1"/>
  <c r="M51" s="1"/>
  <c r="J52" s="1"/>
  <c r="Q51"/>
  <c r="R51" s="1"/>
  <c r="O52" s="1"/>
  <c r="K52"/>
  <c r="F52"/>
  <c r="P52"/>
  <c r="E32"/>
  <c r="G32" s="1"/>
  <c r="Q52" l="1"/>
  <c r="R52" s="1"/>
  <c r="O53" s="1"/>
  <c r="L52"/>
  <c r="M52" s="1"/>
  <c r="J53" s="1"/>
  <c r="P53"/>
  <c r="K53"/>
  <c r="F53"/>
  <c r="H32"/>
  <c r="Q53" l="1"/>
  <c r="R53" s="1"/>
  <c r="O54" s="1"/>
  <c r="L53"/>
  <c r="M53" s="1"/>
  <c r="J54" s="1"/>
  <c r="K54"/>
  <c r="F54"/>
  <c r="P54"/>
  <c r="E33"/>
  <c r="G33" s="1"/>
  <c r="L54" l="1"/>
  <c r="M54" s="1"/>
  <c r="J55" s="1"/>
  <c r="Q54"/>
  <c r="R54" s="1"/>
  <c r="O55" s="1"/>
  <c r="K55"/>
  <c r="F55"/>
  <c r="P55"/>
  <c r="H33"/>
  <c r="Q55" l="1"/>
  <c r="R55" s="1"/>
  <c r="O56" s="1"/>
  <c r="L55"/>
  <c r="M55" s="1"/>
  <c r="J56" s="1"/>
  <c r="K56"/>
  <c r="F56"/>
  <c r="P56"/>
  <c r="E34"/>
  <c r="G34" s="1"/>
  <c r="L56" l="1"/>
  <c r="M56" s="1"/>
  <c r="J57" s="1"/>
  <c r="Q56"/>
  <c r="R56" s="1"/>
  <c r="O57" s="1"/>
  <c r="P57"/>
  <c r="K57"/>
  <c r="F57"/>
  <c r="H34"/>
  <c r="Q57" l="1"/>
  <c r="R57" s="1"/>
  <c r="O58" s="1"/>
  <c r="L57"/>
  <c r="M57" s="1"/>
  <c r="J58" s="1"/>
  <c r="K58"/>
  <c r="F58"/>
  <c r="P58"/>
  <c r="E35"/>
  <c r="G35" s="1"/>
  <c r="L58" l="1"/>
  <c r="M58" s="1"/>
  <c r="J59" s="1"/>
  <c r="Q58"/>
  <c r="R58" s="1"/>
  <c r="O59" s="1"/>
  <c r="K59"/>
  <c r="F59"/>
  <c r="P59"/>
  <c r="H35"/>
  <c r="Q59" l="1"/>
  <c r="R59" s="1"/>
  <c r="O60" s="1"/>
  <c r="L59"/>
  <c r="M59" s="1"/>
  <c r="J60" s="1"/>
  <c r="K60"/>
  <c r="F60"/>
  <c r="P60"/>
  <c r="E36"/>
  <c r="G36" s="1"/>
  <c r="L60" l="1"/>
  <c r="M60" s="1"/>
  <c r="J61" s="1"/>
  <c r="Q60"/>
  <c r="R60" s="1"/>
  <c r="O61" s="1"/>
  <c r="P61"/>
  <c r="K61"/>
  <c r="F61"/>
  <c r="H36"/>
  <c r="Q61" l="1"/>
  <c r="R61" s="1"/>
  <c r="O62" s="1"/>
  <c r="L61"/>
  <c r="M61" s="1"/>
  <c r="J62" s="1"/>
  <c r="K62"/>
  <c r="F62"/>
  <c r="P62"/>
  <c r="E37"/>
  <c r="G37" s="1"/>
  <c r="L62" l="1"/>
  <c r="M62" s="1"/>
  <c r="J63" s="1"/>
  <c r="Q62"/>
  <c r="R62" s="1"/>
  <c r="O63" s="1"/>
  <c r="K63"/>
  <c r="F63"/>
  <c r="P63"/>
  <c r="H37"/>
  <c r="Q63" l="1"/>
  <c r="R63" s="1"/>
  <c r="O64" s="1"/>
  <c r="L63"/>
  <c r="M63" s="1"/>
  <c r="J64" s="1"/>
  <c r="K64"/>
  <c r="F64"/>
  <c r="P64"/>
  <c r="E38"/>
  <c r="G38" s="1"/>
  <c r="Q64" l="1"/>
  <c r="R64" s="1"/>
  <c r="O65" s="1"/>
  <c r="L64"/>
  <c r="M64" s="1"/>
  <c r="J65" s="1"/>
  <c r="P65"/>
  <c r="K65"/>
  <c r="F65"/>
  <c r="H38"/>
  <c r="Q65" l="1"/>
  <c r="R65" s="1"/>
  <c r="O66" s="1"/>
  <c r="L65"/>
  <c r="M65" s="1"/>
  <c r="J66" s="1"/>
  <c r="K66"/>
  <c r="F66"/>
  <c r="P66"/>
  <c r="E39"/>
  <c r="G39" s="1"/>
  <c r="L66" l="1"/>
  <c r="M66" s="1"/>
  <c r="J67" s="1"/>
  <c r="Q66"/>
  <c r="R66" s="1"/>
  <c r="O67" s="1"/>
  <c r="K67"/>
  <c r="F67"/>
  <c r="P67"/>
  <c r="H39"/>
  <c r="L67" l="1"/>
  <c r="M67" s="1"/>
  <c r="J68" s="1"/>
  <c r="Q67"/>
  <c r="R67" s="1"/>
  <c r="O68" s="1"/>
  <c r="K68"/>
  <c r="F68"/>
  <c r="P68"/>
  <c r="E40"/>
  <c r="G40" s="1"/>
  <c r="Q68" l="1"/>
  <c r="R68" s="1"/>
  <c r="O69" s="1"/>
  <c r="L68"/>
  <c r="M68" s="1"/>
  <c r="J69" s="1"/>
  <c r="P69"/>
  <c r="K69"/>
  <c r="F69"/>
  <c r="H40"/>
  <c r="L69" l="1"/>
  <c r="M69" s="1"/>
  <c r="J70" s="1"/>
  <c r="Q69"/>
  <c r="R69" s="1"/>
  <c r="O70" s="1"/>
  <c r="K70"/>
  <c r="F70"/>
  <c r="P70"/>
  <c r="E41"/>
  <c r="G41" s="1"/>
  <c r="L70" l="1"/>
  <c r="M70" s="1"/>
  <c r="J71" s="1"/>
  <c r="Q70"/>
  <c r="R70" s="1"/>
  <c r="O71" s="1"/>
  <c r="K71"/>
  <c r="F71"/>
  <c r="P71"/>
  <c r="H41"/>
  <c r="L71" l="1"/>
  <c r="M71" s="1"/>
  <c r="J72" s="1"/>
  <c r="Q71"/>
  <c r="R71" s="1"/>
  <c r="O72" s="1"/>
  <c r="K72"/>
  <c r="F72"/>
  <c r="P72"/>
  <c r="E42"/>
  <c r="G42" s="1"/>
  <c r="Q72" l="1"/>
  <c r="R72" s="1"/>
  <c r="O73" s="1"/>
  <c r="L72"/>
  <c r="M72" s="1"/>
  <c r="J73" s="1"/>
  <c r="P73"/>
  <c r="K73"/>
  <c r="F73"/>
  <c r="H42"/>
  <c r="Q73" l="1"/>
  <c r="R73" s="1"/>
  <c r="O74" s="1"/>
  <c r="L73"/>
  <c r="M73" s="1"/>
  <c r="J74" s="1"/>
  <c r="K74"/>
  <c r="F74"/>
  <c r="P74"/>
  <c r="E43"/>
  <c r="G43" s="1"/>
  <c r="Q74" l="1"/>
  <c r="R74" s="1"/>
  <c r="O75" s="1"/>
  <c r="L74"/>
  <c r="M74" s="1"/>
  <c r="J75" s="1"/>
  <c r="K75"/>
  <c r="F75"/>
  <c r="P75"/>
  <c r="H43"/>
  <c r="L75" l="1"/>
  <c r="M75" s="1"/>
  <c r="J76" s="1"/>
  <c r="Q75"/>
  <c r="R75" s="1"/>
  <c r="O76" s="1"/>
  <c r="K76"/>
  <c r="F76"/>
  <c r="P76"/>
  <c r="E44"/>
  <c r="G44" s="1"/>
  <c r="L76" l="1"/>
  <c r="M76" s="1"/>
  <c r="J77" s="1"/>
  <c r="Q76"/>
  <c r="R76" s="1"/>
  <c r="O77" s="1"/>
  <c r="P77"/>
  <c r="K77"/>
  <c r="F77"/>
  <c r="H44"/>
  <c r="Q77" l="1"/>
  <c r="R77" s="1"/>
  <c r="O78" s="1"/>
  <c r="L77"/>
  <c r="M77" s="1"/>
  <c r="J78" s="1"/>
  <c r="K78"/>
  <c r="F78"/>
  <c r="P78"/>
  <c r="E45"/>
  <c r="G45" s="1"/>
  <c r="L78" l="1"/>
  <c r="M78" s="1"/>
  <c r="J79" s="1"/>
  <c r="Q78"/>
  <c r="R78" s="1"/>
  <c r="O79" s="1"/>
  <c r="K79"/>
  <c r="F79"/>
  <c r="P79"/>
  <c r="H45"/>
  <c r="Q79" l="1"/>
  <c r="R79" s="1"/>
  <c r="O80" s="1"/>
  <c r="L79"/>
  <c r="M79" s="1"/>
  <c r="J80" s="1"/>
  <c r="K80"/>
  <c r="F80"/>
  <c r="P80"/>
  <c r="E46"/>
  <c r="G46" s="1"/>
  <c r="L80" l="1"/>
  <c r="M80" s="1"/>
  <c r="J81" s="1"/>
  <c r="Q80"/>
  <c r="R80" s="1"/>
  <c r="O81" s="1"/>
  <c r="P81"/>
  <c r="K81"/>
  <c r="F81"/>
  <c r="H46"/>
  <c r="L81" l="1"/>
  <c r="M81" s="1"/>
  <c r="J82" s="1"/>
  <c r="Q81"/>
  <c r="R81" s="1"/>
  <c r="O82" s="1"/>
  <c r="K82"/>
  <c r="F82"/>
  <c r="P82"/>
  <c r="E47"/>
  <c r="G47" s="1"/>
  <c r="L82" l="1"/>
  <c r="M82" s="1"/>
  <c r="J83" s="1"/>
  <c r="Q82"/>
  <c r="R82" s="1"/>
  <c r="O83" s="1"/>
  <c r="K83"/>
  <c r="F83"/>
  <c r="P83"/>
  <c r="H47"/>
  <c r="L83" l="1"/>
  <c r="M83" s="1"/>
  <c r="J84" s="1"/>
  <c r="Q83"/>
  <c r="R83" s="1"/>
  <c r="O84" s="1"/>
  <c r="K84"/>
  <c r="F84"/>
  <c r="P84"/>
  <c r="E48"/>
  <c r="G48" s="1"/>
  <c r="L84" l="1"/>
  <c r="M84" s="1"/>
  <c r="J85" s="1"/>
  <c r="Q84"/>
  <c r="R84" s="1"/>
  <c r="O85" s="1"/>
  <c r="P85"/>
  <c r="K85"/>
  <c r="F85"/>
  <c r="H48"/>
  <c r="Q85" l="1"/>
  <c r="R85" s="1"/>
  <c r="O86" s="1"/>
  <c r="L85"/>
  <c r="M85" s="1"/>
  <c r="J86" s="1"/>
  <c r="K86"/>
  <c r="F86"/>
  <c r="P86"/>
  <c r="E49"/>
  <c r="G49" s="1"/>
  <c r="L86" l="1"/>
  <c r="M86" s="1"/>
  <c r="J87" s="1"/>
  <c r="Q86"/>
  <c r="R86" s="1"/>
  <c r="O87" s="1"/>
  <c r="K87"/>
  <c r="F87"/>
  <c r="P87"/>
  <c r="H49"/>
  <c r="Q87" l="1"/>
  <c r="R87" s="1"/>
  <c r="O88" s="1"/>
  <c r="L87"/>
  <c r="M87" s="1"/>
  <c r="J88" s="1"/>
  <c r="K88"/>
  <c r="F88"/>
  <c r="P88"/>
  <c r="E50"/>
  <c r="G50" s="1"/>
  <c r="L88" l="1"/>
  <c r="M88" s="1"/>
  <c r="J89" s="1"/>
  <c r="Q88"/>
  <c r="R88" s="1"/>
  <c r="O89" s="1"/>
  <c r="P89"/>
  <c r="K89"/>
  <c r="F89"/>
  <c r="H50"/>
  <c r="Q89" l="1"/>
  <c r="R89" s="1"/>
  <c r="O90" s="1"/>
  <c r="L89"/>
  <c r="M89" s="1"/>
  <c r="J90" s="1"/>
  <c r="K90"/>
  <c r="F90"/>
  <c r="P90"/>
  <c r="E51"/>
  <c r="G51" s="1"/>
  <c r="L90" l="1"/>
  <c r="M90" s="1"/>
  <c r="J91" s="1"/>
  <c r="Q90"/>
  <c r="R90" s="1"/>
  <c r="O91" s="1"/>
  <c r="K91"/>
  <c r="F91"/>
  <c r="P91"/>
  <c r="H51"/>
  <c r="Q91" l="1"/>
  <c r="R91" s="1"/>
  <c r="O92" s="1"/>
  <c r="L91"/>
  <c r="M91" s="1"/>
  <c r="J92" s="1"/>
  <c r="K92"/>
  <c r="F92"/>
  <c r="P92"/>
  <c r="E52"/>
  <c r="G52" s="1"/>
  <c r="L92" l="1"/>
  <c r="M92" s="1"/>
  <c r="J93" s="1"/>
  <c r="Q92"/>
  <c r="R92" s="1"/>
  <c r="O93" s="1"/>
  <c r="P93"/>
  <c r="K93"/>
  <c r="F93"/>
  <c r="H52"/>
  <c r="Q93" l="1"/>
  <c r="R93" s="1"/>
  <c r="O94" s="1"/>
  <c r="L93"/>
  <c r="M93" s="1"/>
  <c r="J94" s="1"/>
  <c r="K94"/>
  <c r="F94"/>
  <c r="P94"/>
  <c r="E53"/>
  <c r="G53" s="1"/>
  <c r="L94" l="1"/>
  <c r="M94" s="1"/>
  <c r="J95" s="1"/>
  <c r="Q94"/>
  <c r="R94" s="1"/>
  <c r="O95" s="1"/>
  <c r="K95"/>
  <c r="F95"/>
  <c r="P95"/>
  <c r="H53"/>
  <c r="Q95" l="1"/>
  <c r="R95" s="1"/>
  <c r="O96" s="1"/>
  <c r="L95"/>
  <c r="M95" s="1"/>
  <c r="J96" s="1"/>
  <c r="K96"/>
  <c r="F96"/>
  <c r="P96"/>
  <c r="E54"/>
  <c r="G54" s="1"/>
  <c r="Q96" l="1"/>
  <c r="R96" s="1"/>
  <c r="O97" s="1"/>
  <c r="L96"/>
  <c r="M96" s="1"/>
  <c r="J97" s="1"/>
  <c r="P97"/>
  <c r="K97"/>
  <c r="F97"/>
  <c r="H54"/>
  <c r="L97" l="1"/>
  <c r="M97" s="1"/>
  <c r="J98" s="1"/>
  <c r="Q97"/>
  <c r="R97" s="1"/>
  <c r="O98" s="1"/>
  <c r="K98"/>
  <c r="F98"/>
  <c r="P98"/>
  <c r="E55"/>
  <c r="G55" s="1"/>
  <c r="Q98" l="1"/>
  <c r="R98" s="1"/>
  <c r="O99" s="1"/>
  <c r="L98"/>
  <c r="M98" s="1"/>
  <c r="J99" s="1"/>
  <c r="K99"/>
  <c r="F99"/>
  <c r="P99"/>
  <c r="H55"/>
  <c r="L99" l="1"/>
  <c r="M99" s="1"/>
  <c r="J100" s="1"/>
  <c r="Q99"/>
  <c r="R99" s="1"/>
  <c r="O100" s="1"/>
  <c r="K100"/>
  <c r="F100"/>
  <c r="P100"/>
  <c r="E56"/>
  <c r="G56" s="1"/>
  <c r="Q100" l="1"/>
  <c r="R100" s="1"/>
  <c r="O101" s="1"/>
  <c r="L100"/>
  <c r="M100" s="1"/>
  <c r="J101" s="1"/>
  <c r="P101"/>
  <c r="K101"/>
  <c r="F101"/>
  <c r="H56"/>
  <c r="Q101" l="1"/>
  <c r="R101" s="1"/>
  <c r="O102" s="1"/>
  <c r="L101"/>
  <c r="M101" s="1"/>
  <c r="J102" s="1"/>
  <c r="K102"/>
  <c r="F102"/>
  <c r="P102"/>
  <c r="E57"/>
  <c r="G57" s="1"/>
  <c r="L102" l="1"/>
  <c r="M102" s="1"/>
  <c r="J103" s="1"/>
  <c r="Q102"/>
  <c r="R102" s="1"/>
  <c r="O103" s="1"/>
  <c r="K103"/>
  <c r="F103"/>
  <c r="P103"/>
  <c r="H57"/>
  <c r="Q103" l="1"/>
  <c r="R103" s="1"/>
  <c r="O104" s="1"/>
  <c r="L103"/>
  <c r="M103" s="1"/>
  <c r="J104" s="1"/>
  <c r="K104"/>
  <c r="F104"/>
  <c r="P104"/>
  <c r="E58"/>
  <c r="G58" s="1"/>
  <c r="L104" l="1"/>
  <c r="M104" s="1"/>
  <c r="J105" s="1"/>
  <c r="Q104"/>
  <c r="R104" s="1"/>
  <c r="O105" s="1"/>
  <c r="P105"/>
  <c r="K105"/>
  <c r="F105"/>
  <c r="H58"/>
  <c r="Q105" l="1"/>
  <c r="R105" s="1"/>
  <c r="O106" s="1"/>
  <c r="L105"/>
  <c r="M105" s="1"/>
  <c r="J106" s="1"/>
  <c r="K106"/>
  <c r="F106"/>
  <c r="P106"/>
  <c r="E59"/>
  <c r="G59" s="1"/>
  <c r="L106" l="1"/>
  <c r="M106" s="1"/>
  <c r="J107" s="1"/>
  <c r="Q106"/>
  <c r="R106" s="1"/>
  <c r="O107" s="1"/>
  <c r="K107"/>
  <c r="F107"/>
  <c r="P107"/>
  <c r="H59"/>
  <c r="Q107" l="1"/>
  <c r="R107" s="1"/>
  <c r="O108" s="1"/>
  <c r="L107"/>
  <c r="M107" s="1"/>
  <c r="J108" s="1"/>
  <c r="K108"/>
  <c r="F108"/>
  <c r="P108"/>
  <c r="E60"/>
  <c r="G60" s="1"/>
  <c r="L108" l="1"/>
  <c r="M108" s="1"/>
  <c r="J109" s="1"/>
  <c r="Q108"/>
  <c r="R108" s="1"/>
  <c r="O109" s="1"/>
  <c r="P109"/>
  <c r="K109"/>
  <c r="F109"/>
  <c r="H60"/>
  <c r="Q109" l="1"/>
  <c r="R109" s="1"/>
  <c r="O110" s="1"/>
  <c r="L109"/>
  <c r="M109" s="1"/>
  <c r="J110" s="1"/>
  <c r="K110"/>
  <c r="F110"/>
  <c r="P110"/>
  <c r="E61"/>
  <c r="G61" s="1"/>
  <c r="L110" l="1"/>
  <c r="M110" s="1"/>
  <c r="J111" s="1"/>
  <c r="Q110"/>
  <c r="R110" s="1"/>
  <c r="O111" s="1"/>
  <c r="K111"/>
  <c r="F111"/>
  <c r="P111"/>
  <c r="H61"/>
  <c r="Q111" l="1"/>
  <c r="R111" s="1"/>
  <c r="O112" s="1"/>
  <c r="L111"/>
  <c r="M111" s="1"/>
  <c r="J112" s="1"/>
  <c r="K112"/>
  <c r="F112"/>
  <c r="P112"/>
  <c r="E62"/>
  <c r="G62" s="1"/>
  <c r="L112" l="1"/>
  <c r="M112" s="1"/>
  <c r="J113" s="1"/>
  <c r="Q112"/>
  <c r="R112" s="1"/>
  <c r="O113" s="1"/>
  <c r="P113"/>
  <c r="K113"/>
  <c r="F113"/>
  <c r="H62"/>
  <c r="Q113" l="1"/>
  <c r="R113" s="1"/>
  <c r="O114" s="1"/>
  <c r="L113"/>
  <c r="M113" s="1"/>
  <c r="J114" s="1"/>
  <c r="K114"/>
  <c r="F114"/>
  <c r="P114"/>
  <c r="E63"/>
  <c r="G63" s="1"/>
  <c r="L114" l="1"/>
  <c r="M114" s="1"/>
  <c r="J115" s="1"/>
  <c r="Q114"/>
  <c r="R114" s="1"/>
  <c r="O115" s="1"/>
  <c r="K115"/>
  <c r="F115"/>
  <c r="P115"/>
  <c r="H63"/>
  <c r="L115" l="1"/>
  <c r="M115" s="1"/>
  <c r="J116" s="1"/>
  <c r="Q115"/>
  <c r="R115" s="1"/>
  <c r="O116" s="1"/>
  <c r="K116"/>
  <c r="F116"/>
  <c r="P116"/>
  <c r="E64"/>
  <c r="G64" s="1"/>
  <c r="L116" l="1"/>
  <c r="M116" s="1"/>
  <c r="J117" s="1"/>
  <c r="Q116"/>
  <c r="R116" s="1"/>
  <c r="O117" s="1"/>
  <c r="P117"/>
  <c r="K117"/>
  <c r="F117"/>
  <c r="H64"/>
  <c r="Q117" l="1"/>
  <c r="R117" s="1"/>
  <c r="O118" s="1"/>
  <c r="L117"/>
  <c r="M117" s="1"/>
  <c r="J118" s="1"/>
  <c r="K118"/>
  <c r="F118"/>
  <c r="P118"/>
  <c r="E65"/>
  <c r="G65" s="1"/>
  <c r="L118" l="1"/>
  <c r="M118" s="1"/>
  <c r="J119" s="1"/>
  <c r="Q118"/>
  <c r="R118" s="1"/>
  <c r="O119" s="1"/>
  <c r="K119"/>
  <c r="F119"/>
  <c r="P119"/>
  <c r="H65"/>
  <c r="Q119" l="1"/>
  <c r="R119" s="1"/>
  <c r="O120" s="1"/>
  <c r="L119"/>
  <c r="M119" s="1"/>
  <c r="J120" s="1"/>
  <c r="K120"/>
  <c r="F120"/>
  <c r="P120"/>
  <c r="E66"/>
  <c r="G66" s="1"/>
  <c r="L120" l="1"/>
  <c r="M120" s="1"/>
  <c r="J121" s="1"/>
  <c r="Q120"/>
  <c r="R120" s="1"/>
  <c r="O121" s="1"/>
  <c r="P121"/>
  <c r="K121"/>
  <c r="F121"/>
  <c r="H66"/>
  <c r="Q121" l="1"/>
  <c r="R121" s="1"/>
  <c r="O122" s="1"/>
  <c r="L121"/>
  <c r="M121" s="1"/>
  <c r="J122" s="1"/>
  <c r="K122"/>
  <c r="F122"/>
  <c r="P122"/>
  <c r="E67"/>
  <c r="G67" s="1"/>
  <c r="Q122" l="1"/>
  <c r="R122" s="1"/>
  <c r="O123" s="1"/>
  <c r="L122"/>
  <c r="M122" s="1"/>
  <c r="J123" s="1"/>
  <c r="K123"/>
  <c r="F123"/>
  <c r="P123"/>
  <c r="H67"/>
  <c r="Q123" l="1"/>
  <c r="R123" s="1"/>
  <c r="O124" s="1"/>
  <c r="L123"/>
  <c r="M123" s="1"/>
  <c r="J124" s="1"/>
  <c r="K124"/>
  <c r="F124"/>
  <c r="P124"/>
  <c r="E68"/>
  <c r="G68" s="1"/>
  <c r="Q124" l="1"/>
  <c r="R124" s="1"/>
  <c r="O125" s="1"/>
  <c r="L124"/>
  <c r="M124" s="1"/>
  <c r="J125" s="1"/>
  <c r="P125"/>
  <c r="K125"/>
  <c r="F125"/>
  <c r="H68"/>
  <c r="Q125" l="1"/>
  <c r="R125" s="1"/>
  <c r="O126" s="1"/>
  <c r="L125"/>
  <c r="M125" s="1"/>
  <c r="J126" s="1"/>
  <c r="K126"/>
  <c r="F126"/>
  <c r="P126"/>
  <c r="E69"/>
  <c r="G69" s="1"/>
  <c r="L126" l="1"/>
  <c r="M126" s="1"/>
  <c r="J127" s="1"/>
  <c r="Q126"/>
  <c r="R126" s="1"/>
  <c r="O127" s="1"/>
  <c r="K127"/>
  <c r="F127"/>
  <c r="P127"/>
  <c r="H69"/>
  <c r="Q127" l="1"/>
  <c r="R127" s="1"/>
  <c r="O128" s="1"/>
  <c r="L127"/>
  <c r="M127" s="1"/>
  <c r="J128" s="1"/>
  <c r="K128"/>
  <c r="F128"/>
  <c r="P128"/>
  <c r="E70"/>
  <c r="G70" s="1"/>
  <c r="L128" l="1"/>
  <c r="M128" s="1"/>
  <c r="J129" s="1"/>
  <c r="L129" s="1"/>
  <c r="M129" s="1"/>
  <c r="J130" s="1"/>
  <c r="Q128"/>
  <c r="R128" s="1"/>
  <c r="P129"/>
  <c r="K129"/>
  <c r="F129"/>
  <c r="H70"/>
  <c r="O129" l="1"/>
  <c r="Q129" s="1"/>
  <c r="R129" s="1"/>
  <c r="O130" s="1"/>
  <c r="Q130" s="1"/>
  <c r="R130" s="1"/>
  <c r="K130"/>
  <c r="L130" s="1"/>
  <c r="M130" s="1"/>
  <c r="J131" s="1"/>
  <c r="F130"/>
  <c r="P130"/>
  <c r="E71"/>
  <c r="G71" s="1"/>
  <c r="O131" l="1"/>
  <c r="Q131" s="1"/>
  <c r="R131" s="1"/>
  <c r="O132" s="1"/>
  <c r="K131"/>
  <c r="L131" s="1"/>
  <c r="M131" s="1"/>
  <c r="J132" s="1"/>
  <c r="F131"/>
  <c r="P131"/>
  <c r="H71"/>
  <c r="K132" l="1"/>
  <c r="L132" s="1"/>
  <c r="M132" s="1"/>
  <c r="J133" s="1"/>
  <c r="F132"/>
  <c r="P132"/>
  <c r="Q132" s="1"/>
  <c r="R132" s="1"/>
  <c r="O133" s="1"/>
  <c r="E72"/>
  <c r="G72" s="1"/>
  <c r="P133" l="1"/>
  <c r="Q133" s="1"/>
  <c r="R133" s="1"/>
  <c r="O134" s="1"/>
  <c r="K133"/>
  <c r="L133" s="1"/>
  <c r="M133" s="1"/>
  <c r="J134" s="1"/>
  <c r="F133"/>
  <c r="H72"/>
  <c r="K134" l="1"/>
  <c r="L134" s="1"/>
  <c r="M134" s="1"/>
  <c r="J135" s="1"/>
  <c r="F134"/>
  <c r="P134"/>
  <c r="Q134" s="1"/>
  <c r="R134" s="1"/>
  <c r="O135" s="1"/>
  <c r="E73"/>
  <c r="G73" s="1"/>
  <c r="K135" l="1"/>
  <c r="L135" s="1"/>
  <c r="M135" s="1"/>
  <c r="J136" s="1"/>
  <c r="F135"/>
  <c r="P135"/>
  <c r="Q135" s="1"/>
  <c r="R135" s="1"/>
  <c r="O136" s="1"/>
  <c r="H73"/>
  <c r="K136" l="1"/>
  <c r="L136" s="1"/>
  <c r="M136" s="1"/>
  <c r="J137" s="1"/>
  <c r="F136"/>
  <c r="P136"/>
  <c r="Q136" s="1"/>
  <c r="R136" s="1"/>
  <c r="O137" s="1"/>
  <c r="E74"/>
  <c r="G74" s="1"/>
  <c r="P137" l="1"/>
  <c r="Q137" s="1"/>
  <c r="R137" s="1"/>
  <c r="O138" s="1"/>
  <c r="K137"/>
  <c r="L137" s="1"/>
  <c r="M137" s="1"/>
  <c r="J138" s="1"/>
  <c r="F137"/>
  <c r="H74"/>
  <c r="K138" l="1"/>
  <c r="L138" s="1"/>
  <c r="M138" s="1"/>
  <c r="J139" s="1"/>
  <c r="F138"/>
  <c r="P138"/>
  <c r="Q138" s="1"/>
  <c r="R138" s="1"/>
  <c r="O139" s="1"/>
  <c r="E75"/>
  <c r="G75" s="1"/>
  <c r="K139" l="1"/>
  <c r="L139" s="1"/>
  <c r="M139" s="1"/>
  <c r="J140" s="1"/>
  <c r="F139"/>
  <c r="P139"/>
  <c r="Q139" s="1"/>
  <c r="R139" s="1"/>
  <c r="O140" s="1"/>
  <c r="H75"/>
  <c r="K140" l="1"/>
  <c r="L140" s="1"/>
  <c r="M140" s="1"/>
  <c r="J141" s="1"/>
  <c r="F140"/>
  <c r="P140"/>
  <c r="Q140" s="1"/>
  <c r="R140" s="1"/>
  <c r="O141" s="1"/>
  <c r="E76"/>
  <c r="P141" l="1"/>
  <c r="Q141" s="1"/>
  <c r="R141" s="1"/>
  <c r="O142" s="1"/>
  <c r="K141"/>
  <c r="L141" s="1"/>
  <c r="M141" s="1"/>
  <c r="J142" s="1"/>
  <c r="F141"/>
  <c r="G76"/>
  <c r="H76" s="1"/>
  <c r="K142" l="1"/>
  <c r="L142" s="1"/>
  <c r="M142" s="1"/>
  <c r="J143" s="1"/>
  <c r="F142"/>
  <c r="P142"/>
  <c r="Q142" s="1"/>
  <c r="R142" s="1"/>
  <c r="O143" s="1"/>
  <c r="E77"/>
  <c r="G77" s="1"/>
  <c r="K143" l="1"/>
  <c r="L143" s="1"/>
  <c r="M143" s="1"/>
  <c r="J144" s="1"/>
  <c r="F143"/>
  <c r="P143"/>
  <c r="Q143" s="1"/>
  <c r="R143" s="1"/>
  <c r="O144" s="1"/>
  <c r="H77"/>
  <c r="K144" l="1"/>
  <c r="L144" s="1"/>
  <c r="M144" s="1"/>
  <c r="J145" s="1"/>
  <c r="F144"/>
  <c r="P144"/>
  <c r="Q144" s="1"/>
  <c r="R144" s="1"/>
  <c r="O145" s="1"/>
  <c r="E78"/>
  <c r="G78" s="1"/>
  <c r="P145" l="1"/>
  <c r="Q145" s="1"/>
  <c r="R145" s="1"/>
  <c r="K145"/>
  <c r="L145" s="1"/>
  <c r="M145" s="1"/>
  <c r="J146" s="1"/>
  <c r="F145"/>
  <c r="H78"/>
  <c r="O146" l="1"/>
  <c r="Q146" s="1"/>
  <c r="R146" s="1"/>
  <c r="O147" s="1"/>
  <c r="K146"/>
  <c r="F146"/>
  <c r="P146"/>
  <c r="L146"/>
  <c r="M146" s="1"/>
  <c r="J147" s="1"/>
  <c r="E79"/>
  <c r="G79" s="1"/>
  <c r="K147" l="1"/>
  <c r="L147" s="1"/>
  <c r="M147" s="1"/>
  <c r="J148" s="1"/>
  <c r="F147"/>
  <c r="P147"/>
  <c r="Q147" s="1"/>
  <c r="R147" s="1"/>
  <c r="O148" s="1"/>
  <c r="H79"/>
  <c r="K148" l="1"/>
  <c r="L148" s="1"/>
  <c r="M148" s="1"/>
  <c r="J149" s="1"/>
  <c r="F148"/>
  <c r="P148"/>
  <c r="Q148" s="1"/>
  <c r="R148" s="1"/>
  <c r="O149" s="1"/>
  <c r="E80"/>
  <c r="G80" s="1"/>
  <c r="P149" l="1"/>
  <c r="Q149" s="1"/>
  <c r="R149" s="1"/>
  <c r="O150" s="1"/>
  <c r="K149"/>
  <c r="L149" s="1"/>
  <c r="M149" s="1"/>
  <c r="J150" s="1"/>
  <c r="F149"/>
  <c r="H80"/>
  <c r="K150" l="1"/>
  <c r="L150" s="1"/>
  <c r="M150" s="1"/>
  <c r="J151" s="1"/>
  <c r="F150"/>
  <c r="P150"/>
  <c r="Q150" s="1"/>
  <c r="R150" s="1"/>
  <c r="O151" s="1"/>
  <c r="E81"/>
  <c r="G81" s="1"/>
  <c r="K151" l="1"/>
  <c r="L151" s="1"/>
  <c r="M151" s="1"/>
  <c r="J152" s="1"/>
  <c r="F151"/>
  <c r="P151"/>
  <c r="Q151" s="1"/>
  <c r="R151" s="1"/>
  <c r="O152" s="1"/>
  <c r="H81"/>
  <c r="K152" l="1"/>
  <c r="L152" s="1"/>
  <c r="M152" s="1"/>
  <c r="J153" s="1"/>
  <c r="F152"/>
  <c r="P152"/>
  <c r="Q152" s="1"/>
  <c r="R152" s="1"/>
  <c r="O153" s="1"/>
  <c r="E82"/>
  <c r="P153" l="1"/>
  <c r="Q153" s="1"/>
  <c r="R153" s="1"/>
  <c r="O154" s="1"/>
  <c r="K153"/>
  <c r="L153" s="1"/>
  <c r="M153" s="1"/>
  <c r="J154" s="1"/>
  <c r="F153"/>
  <c r="G82"/>
  <c r="H82" s="1"/>
  <c r="K154" l="1"/>
  <c r="L154" s="1"/>
  <c r="M154" s="1"/>
  <c r="J155" s="1"/>
  <c r="F154"/>
  <c r="P154"/>
  <c r="Q154" s="1"/>
  <c r="R154" s="1"/>
  <c r="O155" s="1"/>
  <c r="E83"/>
  <c r="G83" s="1"/>
  <c r="K155" l="1"/>
  <c r="L155" s="1"/>
  <c r="M155" s="1"/>
  <c r="J156" s="1"/>
  <c r="F155"/>
  <c r="P155"/>
  <c r="Q155" s="1"/>
  <c r="R155" s="1"/>
  <c r="O156" s="1"/>
  <c r="H83"/>
  <c r="K156" l="1"/>
  <c r="L156" s="1"/>
  <c r="M156" s="1"/>
  <c r="J157" s="1"/>
  <c r="F156"/>
  <c r="P156"/>
  <c r="Q156" s="1"/>
  <c r="R156" s="1"/>
  <c r="E84"/>
  <c r="G84" s="1"/>
  <c r="P157" l="1"/>
  <c r="K157"/>
  <c r="L157" s="1"/>
  <c r="M157" s="1"/>
  <c r="J158" s="1"/>
  <c r="F157"/>
  <c r="O157"/>
  <c r="H84"/>
  <c r="Q157" l="1"/>
  <c r="R157" s="1"/>
  <c r="O158" s="1"/>
  <c r="Q158" s="1"/>
  <c r="R158" s="1"/>
  <c r="O159" s="1"/>
  <c r="K158"/>
  <c r="L158" s="1"/>
  <c r="M158" s="1"/>
  <c r="J159" s="1"/>
  <c r="F158"/>
  <c r="P158"/>
  <c r="E85"/>
  <c r="G85" s="1"/>
  <c r="K159" l="1"/>
  <c r="L159" s="1"/>
  <c r="M159" s="1"/>
  <c r="J160" s="1"/>
  <c r="F159"/>
  <c r="P159"/>
  <c r="Q159" s="1"/>
  <c r="R159" s="1"/>
  <c r="H85"/>
  <c r="O160" l="1"/>
  <c r="Q160" s="1"/>
  <c r="R160" s="1"/>
  <c r="O161" s="1"/>
  <c r="K160"/>
  <c r="L160" s="1"/>
  <c r="M160" s="1"/>
  <c r="J161" s="1"/>
  <c r="F160"/>
  <c r="P160"/>
  <c r="E86"/>
  <c r="G86" s="1"/>
  <c r="P161" l="1"/>
  <c r="Q161" s="1"/>
  <c r="R161" s="1"/>
  <c r="O162" s="1"/>
  <c r="K161"/>
  <c r="L161" s="1"/>
  <c r="M161" s="1"/>
  <c r="J162" s="1"/>
  <c r="F161"/>
  <c r="H86"/>
  <c r="K162" l="1"/>
  <c r="L162" s="1"/>
  <c r="M162" s="1"/>
  <c r="J163" s="1"/>
  <c r="F162"/>
  <c r="P162"/>
  <c r="Q162" s="1"/>
  <c r="R162" s="1"/>
  <c r="O163" s="1"/>
  <c r="E87"/>
  <c r="G87" s="1"/>
  <c r="K163" l="1"/>
  <c r="L163" s="1"/>
  <c r="M163" s="1"/>
  <c r="J164" s="1"/>
  <c r="F163"/>
  <c r="P163"/>
  <c r="Q163" s="1"/>
  <c r="R163" s="1"/>
  <c r="O164" s="1"/>
  <c r="H87"/>
  <c r="K164" l="1"/>
  <c r="L164" s="1"/>
  <c r="M164" s="1"/>
  <c r="J165" s="1"/>
  <c r="F164"/>
  <c r="P164"/>
  <c r="Q164" s="1"/>
  <c r="R164" s="1"/>
  <c r="O165" s="1"/>
  <c r="E88"/>
  <c r="P165" l="1"/>
  <c r="Q165" s="1"/>
  <c r="R165" s="1"/>
  <c r="O166" s="1"/>
  <c r="K165"/>
  <c r="L165" s="1"/>
  <c r="M165" s="1"/>
  <c r="J166" s="1"/>
  <c r="F165"/>
  <c r="G88"/>
  <c r="H88" s="1"/>
  <c r="K166" l="1"/>
  <c r="L166" s="1"/>
  <c r="M166" s="1"/>
  <c r="J167" s="1"/>
  <c r="F166"/>
  <c r="P166"/>
  <c r="Q166" s="1"/>
  <c r="R166" s="1"/>
  <c r="O167" s="1"/>
  <c r="E89"/>
  <c r="G89" s="1"/>
  <c r="K167" l="1"/>
  <c r="L167" s="1"/>
  <c r="M167" s="1"/>
  <c r="J168" s="1"/>
  <c r="F167"/>
  <c r="P167"/>
  <c r="Q167" s="1"/>
  <c r="R167" s="1"/>
  <c r="O168" s="1"/>
  <c r="H89"/>
  <c r="K168" l="1"/>
  <c r="L168" s="1"/>
  <c r="M168" s="1"/>
  <c r="J169" s="1"/>
  <c r="F168"/>
  <c r="P168"/>
  <c r="Q168" s="1"/>
  <c r="R168" s="1"/>
  <c r="O169" s="1"/>
  <c r="E90"/>
  <c r="G90" s="1"/>
  <c r="P169" l="1"/>
  <c r="Q169" s="1"/>
  <c r="R169" s="1"/>
  <c r="O170" s="1"/>
  <c r="K169"/>
  <c r="L169" s="1"/>
  <c r="M169" s="1"/>
  <c r="J170" s="1"/>
  <c r="F169"/>
  <c r="H90"/>
  <c r="K170" l="1"/>
  <c r="L170" s="1"/>
  <c r="M170" s="1"/>
  <c r="J171" s="1"/>
  <c r="F170"/>
  <c r="P170"/>
  <c r="Q170" s="1"/>
  <c r="R170" s="1"/>
  <c r="O171" s="1"/>
  <c r="E91"/>
  <c r="G91" s="1"/>
  <c r="K171" l="1"/>
  <c r="L171" s="1"/>
  <c r="M171" s="1"/>
  <c r="J172" s="1"/>
  <c r="F171"/>
  <c r="P171"/>
  <c r="Q171" s="1"/>
  <c r="R171" s="1"/>
  <c r="O172" s="1"/>
  <c r="H91"/>
  <c r="K172" l="1"/>
  <c r="L172" s="1"/>
  <c r="M172" s="1"/>
  <c r="J173" s="1"/>
  <c r="F172"/>
  <c r="P172"/>
  <c r="Q172" s="1"/>
  <c r="R172" s="1"/>
  <c r="O173" s="1"/>
  <c r="E92"/>
  <c r="G92" s="1"/>
  <c r="P173" l="1"/>
  <c r="Q173" s="1"/>
  <c r="R173" s="1"/>
  <c r="O174" s="1"/>
  <c r="K173"/>
  <c r="L173" s="1"/>
  <c r="M173" s="1"/>
  <c r="J174" s="1"/>
  <c r="F173"/>
  <c r="H92"/>
  <c r="K174" l="1"/>
  <c r="L174" s="1"/>
  <c r="M174" s="1"/>
  <c r="J175" s="1"/>
  <c r="F174"/>
  <c r="P174"/>
  <c r="Q174" s="1"/>
  <c r="R174" s="1"/>
  <c r="O175" s="1"/>
  <c r="E93"/>
  <c r="G93" s="1"/>
  <c r="K175" l="1"/>
  <c r="L175" s="1"/>
  <c r="M175" s="1"/>
  <c r="J176" s="1"/>
  <c r="F175"/>
  <c r="P175"/>
  <c r="Q175" s="1"/>
  <c r="R175" s="1"/>
  <c r="O176" s="1"/>
  <c r="H93"/>
  <c r="K176" l="1"/>
  <c r="L176" s="1"/>
  <c r="M176" s="1"/>
  <c r="J177" s="1"/>
  <c r="F176"/>
  <c r="P176"/>
  <c r="Q176" s="1"/>
  <c r="R176" s="1"/>
  <c r="O177" s="1"/>
  <c r="E94"/>
  <c r="G94" s="1"/>
  <c r="P177" l="1"/>
  <c r="Q177" s="1"/>
  <c r="R177" s="1"/>
  <c r="K177"/>
  <c r="L177" s="1"/>
  <c r="M177" s="1"/>
  <c r="J178" s="1"/>
  <c r="F177"/>
  <c r="H94"/>
  <c r="O178" l="1"/>
  <c r="K178"/>
  <c r="L178" s="1"/>
  <c r="M178" s="1"/>
  <c r="J179" s="1"/>
  <c r="F178"/>
  <c r="P178"/>
  <c r="E95"/>
  <c r="G95" s="1"/>
  <c r="Q178" l="1"/>
  <c r="R178" s="1"/>
  <c r="O179" s="1"/>
  <c r="K179"/>
  <c r="L179" s="1"/>
  <c r="M179" s="1"/>
  <c r="J180" s="1"/>
  <c r="F179"/>
  <c r="P179"/>
  <c r="H95"/>
  <c r="Q179" l="1"/>
  <c r="R179" s="1"/>
  <c r="O180" s="1"/>
  <c r="K180"/>
  <c r="L180" s="1"/>
  <c r="M180" s="1"/>
  <c r="J181" s="1"/>
  <c r="F180"/>
  <c r="P180"/>
  <c r="E96"/>
  <c r="G96" s="1"/>
  <c r="Q180" l="1"/>
  <c r="R180" s="1"/>
  <c r="O181" s="1"/>
  <c r="P181"/>
  <c r="K181"/>
  <c r="L181" s="1"/>
  <c r="M181" s="1"/>
  <c r="J182" s="1"/>
  <c r="F181"/>
  <c r="H96"/>
  <c r="Q181" l="1"/>
  <c r="R181" s="1"/>
  <c r="O182" s="1"/>
  <c r="K182"/>
  <c r="L182" s="1"/>
  <c r="M182" s="1"/>
  <c r="J183" s="1"/>
  <c r="F182"/>
  <c r="P182"/>
  <c r="E97"/>
  <c r="G97" s="1"/>
  <c r="Q182" l="1"/>
  <c r="R182" s="1"/>
  <c r="O183" s="1"/>
  <c r="K183"/>
  <c r="L183" s="1"/>
  <c r="M183" s="1"/>
  <c r="J184" s="1"/>
  <c r="F183"/>
  <c r="P183"/>
  <c r="H97"/>
  <c r="Q183" l="1"/>
  <c r="R183" s="1"/>
  <c r="O184" s="1"/>
  <c r="K184"/>
  <c r="L184" s="1"/>
  <c r="M184" s="1"/>
  <c r="J185" s="1"/>
  <c r="F184"/>
  <c r="P184"/>
  <c r="E98"/>
  <c r="G98" s="1"/>
  <c r="Q184" l="1"/>
  <c r="R184" s="1"/>
  <c r="O185" s="1"/>
  <c r="P185"/>
  <c r="K185"/>
  <c r="L185" s="1"/>
  <c r="M185" s="1"/>
  <c r="J186" s="1"/>
  <c r="F185"/>
  <c r="H98"/>
  <c r="Q185" l="1"/>
  <c r="R185" s="1"/>
  <c r="O186" s="1"/>
  <c r="K186"/>
  <c r="L186" s="1"/>
  <c r="M186" s="1"/>
  <c r="J187" s="1"/>
  <c r="F186"/>
  <c r="P186"/>
  <c r="E99"/>
  <c r="G99" s="1"/>
  <c r="Q186" l="1"/>
  <c r="R186" s="1"/>
  <c r="O187" s="1"/>
  <c r="K187"/>
  <c r="L187" s="1"/>
  <c r="M187" s="1"/>
  <c r="J188" s="1"/>
  <c r="F187"/>
  <c r="P187"/>
  <c r="H99"/>
  <c r="Q187" l="1"/>
  <c r="R187" s="1"/>
  <c r="O188" s="1"/>
  <c r="K188"/>
  <c r="L188" s="1"/>
  <c r="M188" s="1"/>
  <c r="J189" s="1"/>
  <c r="F188"/>
  <c r="P188"/>
  <c r="E100"/>
  <c r="G100" s="1"/>
  <c r="Q188" l="1"/>
  <c r="R188" s="1"/>
  <c r="O189" s="1"/>
  <c r="P189"/>
  <c r="K189"/>
  <c r="L189" s="1"/>
  <c r="M189" s="1"/>
  <c r="J190" s="1"/>
  <c r="F189"/>
  <c r="H100"/>
  <c r="Q189" l="1"/>
  <c r="R189" s="1"/>
  <c r="O190" s="1"/>
  <c r="K190"/>
  <c r="L190" s="1"/>
  <c r="M190" s="1"/>
  <c r="J191" s="1"/>
  <c r="F190"/>
  <c r="P190"/>
  <c r="E101"/>
  <c r="Q190" l="1"/>
  <c r="R190" s="1"/>
  <c r="O191" s="1"/>
  <c r="K191"/>
  <c r="L191" s="1"/>
  <c r="M191" s="1"/>
  <c r="J192" s="1"/>
  <c r="F191"/>
  <c r="P191"/>
  <c r="G101"/>
  <c r="H101" s="1"/>
  <c r="Q191" l="1"/>
  <c r="R191" s="1"/>
  <c r="O192" s="1"/>
  <c r="K192"/>
  <c r="L192" s="1"/>
  <c r="M192" s="1"/>
  <c r="J193" s="1"/>
  <c r="F192"/>
  <c r="P192"/>
  <c r="E102"/>
  <c r="G102" s="1"/>
  <c r="Q192" l="1"/>
  <c r="R192" s="1"/>
  <c r="O193" s="1"/>
  <c r="P193"/>
  <c r="K193"/>
  <c r="L193" s="1"/>
  <c r="M193" s="1"/>
  <c r="J194" s="1"/>
  <c r="F193"/>
  <c r="H102"/>
  <c r="Q193" l="1"/>
  <c r="R193" s="1"/>
  <c r="O194" s="1"/>
  <c r="K194"/>
  <c r="L194" s="1"/>
  <c r="M194" s="1"/>
  <c r="J195" s="1"/>
  <c r="F194"/>
  <c r="P194"/>
  <c r="E103"/>
  <c r="G103" s="1"/>
  <c r="Q194" l="1"/>
  <c r="R194" s="1"/>
  <c r="O195" s="1"/>
  <c r="K195"/>
  <c r="L195" s="1"/>
  <c r="M195" s="1"/>
  <c r="J196" s="1"/>
  <c r="F195"/>
  <c r="P195"/>
  <c r="H103"/>
  <c r="Q195" l="1"/>
  <c r="R195" s="1"/>
  <c r="O196" s="1"/>
  <c r="K196"/>
  <c r="L196" s="1"/>
  <c r="M196" s="1"/>
  <c r="J197" s="1"/>
  <c r="F196"/>
  <c r="P196"/>
  <c r="E104"/>
  <c r="G104" s="1"/>
  <c r="Q196" l="1"/>
  <c r="R196" s="1"/>
  <c r="O197" s="1"/>
  <c r="P197"/>
  <c r="K197"/>
  <c r="L197" s="1"/>
  <c r="M197" s="1"/>
  <c r="J198" s="1"/>
  <c r="F197"/>
  <c r="H104"/>
  <c r="Q197" l="1"/>
  <c r="R197" s="1"/>
  <c r="O198" s="1"/>
  <c r="K198"/>
  <c r="L198" s="1"/>
  <c r="M198" s="1"/>
  <c r="J199" s="1"/>
  <c r="F198"/>
  <c r="P198"/>
  <c r="E105"/>
  <c r="G105" s="1"/>
  <c r="Q198" l="1"/>
  <c r="R198" s="1"/>
  <c r="O199" s="1"/>
  <c r="K199"/>
  <c r="L199" s="1"/>
  <c r="M199" s="1"/>
  <c r="J200" s="1"/>
  <c r="F199"/>
  <c r="P199"/>
  <c r="H105"/>
  <c r="Q199" l="1"/>
  <c r="R199" s="1"/>
  <c r="O200" s="1"/>
  <c r="K200"/>
  <c r="L200" s="1"/>
  <c r="M200" s="1"/>
  <c r="J201" s="1"/>
  <c r="F200"/>
  <c r="P200"/>
  <c r="E106"/>
  <c r="G106" s="1"/>
  <c r="Q200" l="1"/>
  <c r="R200" s="1"/>
  <c r="O201" s="1"/>
  <c r="P201"/>
  <c r="K201"/>
  <c r="L201" s="1"/>
  <c r="M201" s="1"/>
  <c r="J202" s="1"/>
  <c r="F201"/>
  <c r="H106"/>
  <c r="Q201" l="1"/>
  <c r="R201" s="1"/>
  <c r="O202" s="1"/>
  <c r="K202"/>
  <c r="L202" s="1"/>
  <c r="M202" s="1"/>
  <c r="J203" s="1"/>
  <c r="F202"/>
  <c r="P202"/>
  <c r="E107"/>
  <c r="G107" s="1"/>
  <c r="Q202" l="1"/>
  <c r="R202" s="1"/>
  <c r="O203" s="1"/>
  <c r="K203"/>
  <c r="L203" s="1"/>
  <c r="M203" s="1"/>
  <c r="J204" s="1"/>
  <c r="F203"/>
  <c r="P203"/>
  <c r="H107"/>
  <c r="Q203" l="1"/>
  <c r="R203" s="1"/>
  <c r="O204" s="1"/>
  <c r="K204"/>
  <c r="L204" s="1"/>
  <c r="M204" s="1"/>
  <c r="J205" s="1"/>
  <c r="F204"/>
  <c r="P204"/>
  <c r="E108"/>
  <c r="G108" s="1"/>
  <c r="Q204" l="1"/>
  <c r="R204" s="1"/>
  <c r="O205" s="1"/>
  <c r="P205"/>
  <c r="K205"/>
  <c r="L205" s="1"/>
  <c r="M205" s="1"/>
  <c r="J206" s="1"/>
  <c r="F205"/>
  <c r="H108"/>
  <c r="Q205" l="1"/>
  <c r="R205" s="1"/>
  <c r="O206" s="1"/>
  <c r="K206"/>
  <c r="L206" s="1"/>
  <c r="M206" s="1"/>
  <c r="J207" s="1"/>
  <c r="F206"/>
  <c r="P206"/>
  <c r="E109"/>
  <c r="G109" s="1"/>
  <c r="Q206" l="1"/>
  <c r="R206" s="1"/>
  <c r="O207" s="1"/>
  <c r="K207"/>
  <c r="L207" s="1"/>
  <c r="M207" s="1"/>
  <c r="J208" s="1"/>
  <c r="F207"/>
  <c r="P207"/>
  <c r="H109"/>
  <c r="Q207" l="1"/>
  <c r="R207" s="1"/>
  <c r="O208" s="1"/>
  <c r="K208"/>
  <c r="L208" s="1"/>
  <c r="M208" s="1"/>
  <c r="J209" s="1"/>
  <c r="F208"/>
  <c r="P208"/>
  <c r="E110"/>
  <c r="Q208" l="1"/>
  <c r="R208" s="1"/>
  <c r="O209" s="1"/>
  <c r="P209"/>
  <c r="K209"/>
  <c r="L209" s="1"/>
  <c r="M209" s="1"/>
  <c r="J210" s="1"/>
  <c r="F209"/>
  <c r="G110"/>
  <c r="H110" s="1"/>
  <c r="Q209" l="1"/>
  <c r="R209" s="1"/>
  <c r="O210" s="1"/>
  <c r="K210"/>
  <c r="L210" s="1"/>
  <c r="M210" s="1"/>
  <c r="J211" s="1"/>
  <c r="F210"/>
  <c r="P210"/>
  <c r="E111"/>
  <c r="G111" s="1"/>
  <c r="Q210" l="1"/>
  <c r="R210" s="1"/>
  <c r="O211" s="1"/>
  <c r="K211"/>
  <c r="L211" s="1"/>
  <c r="M211" s="1"/>
  <c r="J212" s="1"/>
  <c r="F211"/>
  <c r="P211"/>
  <c r="H111"/>
  <c r="Q211" l="1"/>
  <c r="R211" s="1"/>
  <c r="O212" s="1"/>
  <c r="Q212" s="1"/>
  <c r="R212" s="1"/>
  <c r="O213" s="1"/>
  <c r="K212"/>
  <c r="L212" s="1"/>
  <c r="M212" s="1"/>
  <c r="J213" s="1"/>
  <c r="F212"/>
  <c r="P212"/>
  <c r="E112"/>
  <c r="G112" s="1"/>
  <c r="P213" l="1"/>
  <c r="Q213" s="1"/>
  <c r="R213" s="1"/>
  <c r="O214" s="1"/>
  <c r="K213"/>
  <c r="L213" s="1"/>
  <c r="M213" s="1"/>
  <c r="J214" s="1"/>
  <c r="F213"/>
  <c r="H112"/>
  <c r="K214" l="1"/>
  <c r="L214" s="1"/>
  <c r="M214" s="1"/>
  <c r="J215" s="1"/>
  <c r="F214"/>
  <c r="P214"/>
  <c r="Q214" s="1"/>
  <c r="R214" s="1"/>
  <c r="O215" s="1"/>
  <c r="E113"/>
  <c r="G113" s="1"/>
  <c r="K215" l="1"/>
  <c r="L215" s="1"/>
  <c r="M215" s="1"/>
  <c r="J216" s="1"/>
  <c r="F215"/>
  <c r="P215"/>
  <c r="Q215" s="1"/>
  <c r="R215" s="1"/>
  <c r="H113"/>
  <c r="O216" l="1"/>
  <c r="Q216" s="1"/>
  <c r="R216" s="1"/>
  <c r="O217" s="1"/>
  <c r="K216"/>
  <c r="L216" s="1"/>
  <c r="M216" s="1"/>
  <c r="J217" s="1"/>
  <c r="F216"/>
  <c r="P216"/>
  <c r="E114"/>
  <c r="G114" s="1"/>
  <c r="P217" l="1"/>
  <c r="Q217" s="1"/>
  <c r="R217" s="1"/>
  <c r="O218" s="1"/>
  <c r="K217"/>
  <c r="L217" s="1"/>
  <c r="M217" s="1"/>
  <c r="J218" s="1"/>
  <c r="F217"/>
  <c r="H114"/>
  <c r="K218" l="1"/>
  <c r="L218" s="1"/>
  <c r="M218" s="1"/>
  <c r="J219" s="1"/>
  <c r="F218"/>
  <c r="P218"/>
  <c r="Q218" s="1"/>
  <c r="R218" s="1"/>
  <c r="O219" s="1"/>
  <c r="E115"/>
  <c r="G115" s="1"/>
  <c r="K219" l="1"/>
  <c r="L219" s="1"/>
  <c r="M219" s="1"/>
  <c r="J220" s="1"/>
  <c r="F219"/>
  <c r="P219"/>
  <c r="Q219" s="1"/>
  <c r="R219" s="1"/>
  <c r="O220" s="1"/>
  <c r="H115"/>
  <c r="K220" l="1"/>
  <c r="L220" s="1"/>
  <c r="M220" s="1"/>
  <c r="J221" s="1"/>
  <c r="F220"/>
  <c r="P220"/>
  <c r="Q220" s="1"/>
  <c r="R220" s="1"/>
  <c r="O221" s="1"/>
  <c r="E116"/>
  <c r="G116" s="1"/>
  <c r="P221" l="1"/>
  <c r="Q221" s="1"/>
  <c r="R221" s="1"/>
  <c r="O222" s="1"/>
  <c r="K221"/>
  <c r="L221" s="1"/>
  <c r="M221" s="1"/>
  <c r="J222" s="1"/>
  <c r="F221"/>
  <c r="H116"/>
  <c r="K222" l="1"/>
  <c r="L222" s="1"/>
  <c r="M222" s="1"/>
  <c r="J223" s="1"/>
  <c r="F222"/>
  <c r="P222"/>
  <c r="Q222" s="1"/>
  <c r="R222" s="1"/>
  <c r="O223" s="1"/>
  <c r="E117"/>
  <c r="K223" l="1"/>
  <c r="L223" s="1"/>
  <c r="M223" s="1"/>
  <c r="J224" s="1"/>
  <c r="F223"/>
  <c r="P223"/>
  <c r="Q223" s="1"/>
  <c r="R223" s="1"/>
  <c r="O224" s="1"/>
  <c r="G117"/>
  <c r="H117" s="1"/>
  <c r="K224" l="1"/>
  <c r="L224" s="1"/>
  <c r="M224" s="1"/>
  <c r="J225" s="1"/>
  <c r="F224"/>
  <c r="P224"/>
  <c r="Q224" s="1"/>
  <c r="R224" s="1"/>
  <c r="O225" s="1"/>
  <c r="E118"/>
  <c r="G118" s="1"/>
  <c r="P225" l="1"/>
  <c r="Q225" s="1"/>
  <c r="R225" s="1"/>
  <c r="O226" s="1"/>
  <c r="K225"/>
  <c r="L225" s="1"/>
  <c r="M225" s="1"/>
  <c r="J226" s="1"/>
  <c r="F225"/>
  <c r="H118"/>
  <c r="K226" l="1"/>
  <c r="L226" s="1"/>
  <c r="M226" s="1"/>
  <c r="J227" s="1"/>
  <c r="F226"/>
  <c r="P226"/>
  <c r="Q226" s="1"/>
  <c r="R226" s="1"/>
  <c r="O227" s="1"/>
  <c r="E119"/>
  <c r="G119" s="1"/>
  <c r="K227" l="1"/>
  <c r="L227" s="1"/>
  <c r="M227" s="1"/>
  <c r="J228" s="1"/>
  <c r="F227"/>
  <c r="P227"/>
  <c r="Q227" s="1"/>
  <c r="R227" s="1"/>
  <c r="H119"/>
  <c r="O228" l="1"/>
  <c r="Q228" s="1"/>
  <c r="R228" s="1"/>
  <c r="O229" s="1"/>
  <c r="K228"/>
  <c r="L228" s="1"/>
  <c r="M228" s="1"/>
  <c r="J229" s="1"/>
  <c r="F228"/>
  <c r="P228"/>
  <c r="E120"/>
  <c r="G120" s="1"/>
  <c r="P229" l="1"/>
  <c r="Q229" s="1"/>
  <c r="R229" s="1"/>
  <c r="O230" s="1"/>
  <c r="K229"/>
  <c r="L229" s="1"/>
  <c r="M229" s="1"/>
  <c r="J230" s="1"/>
  <c r="F229"/>
  <c r="H120"/>
  <c r="K230" l="1"/>
  <c r="L230" s="1"/>
  <c r="M230" s="1"/>
  <c r="J231" s="1"/>
  <c r="F230"/>
  <c r="P230"/>
  <c r="Q230" s="1"/>
  <c r="R230" s="1"/>
  <c r="O231" s="1"/>
  <c r="E121"/>
  <c r="G121" s="1"/>
  <c r="K231" l="1"/>
  <c r="L231" s="1"/>
  <c r="M231" s="1"/>
  <c r="J232" s="1"/>
  <c r="F231"/>
  <c r="P231"/>
  <c r="Q231" s="1"/>
  <c r="R231" s="1"/>
  <c r="O232" s="1"/>
  <c r="H121"/>
  <c r="K232" l="1"/>
  <c r="L232" s="1"/>
  <c r="M232" s="1"/>
  <c r="J233" s="1"/>
  <c r="F232"/>
  <c r="P232"/>
  <c r="Q232" s="1"/>
  <c r="R232" s="1"/>
  <c r="O233" s="1"/>
  <c r="E122"/>
  <c r="G122" s="1"/>
  <c r="P233" l="1"/>
  <c r="Q233" s="1"/>
  <c r="R233" s="1"/>
  <c r="O234" s="1"/>
  <c r="K233"/>
  <c r="L233" s="1"/>
  <c r="M233" s="1"/>
  <c r="J234" s="1"/>
  <c r="F233"/>
  <c r="H122"/>
  <c r="K234" l="1"/>
  <c r="L234" s="1"/>
  <c r="M234" s="1"/>
  <c r="J235" s="1"/>
  <c r="F234"/>
  <c r="P234"/>
  <c r="Q234" s="1"/>
  <c r="R234" s="1"/>
  <c r="O235" s="1"/>
  <c r="E123"/>
  <c r="G123" s="1"/>
  <c r="K235" l="1"/>
  <c r="L235" s="1"/>
  <c r="M235" s="1"/>
  <c r="J236" s="1"/>
  <c r="F235"/>
  <c r="P235"/>
  <c r="Q235" s="1"/>
  <c r="R235" s="1"/>
  <c r="O236" s="1"/>
  <c r="H123"/>
  <c r="K236" l="1"/>
  <c r="L236" s="1"/>
  <c r="M236" s="1"/>
  <c r="J237" s="1"/>
  <c r="F236"/>
  <c r="P236"/>
  <c r="Q236" s="1"/>
  <c r="R236" s="1"/>
  <c r="O237" s="1"/>
  <c r="E124"/>
  <c r="G124" s="1"/>
  <c r="P237" l="1"/>
  <c r="Q237" s="1"/>
  <c r="R237" s="1"/>
  <c r="O238" s="1"/>
  <c r="K237"/>
  <c r="L237" s="1"/>
  <c r="M237" s="1"/>
  <c r="J238" s="1"/>
  <c r="F237"/>
  <c r="H124"/>
  <c r="K238" l="1"/>
  <c r="L238" s="1"/>
  <c r="M238" s="1"/>
  <c r="J239" s="1"/>
  <c r="F238"/>
  <c r="P238"/>
  <c r="Q238" s="1"/>
  <c r="R238" s="1"/>
  <c r="O239" s="1"/>
  <c r="E125"/>
  <c r="G125" s="1"/>
  <c r="K239" l="1"/>
  <c r="L239" s="1"/>
  <c r="M239" s="1"/>
  <c r="J240" s="1"/>
  <c r="F239"/>
  <c r="P239"/>
  <c r="Q239" s="1"/>
  <c r="R239" s="1"/>
  <c r="O240" s="1"/>
  <c r="H125"/>
  <c r="K240" l="1"/>
  <c r="L240" s="1"/>
  <c r="M240" s="1"/>
  <c r="J241" s="1"/>
  <c r="F240"/>
  <c r="P240"/>
  <c r="Q240" s="1"/>
  <c r="R240" s="1"/>
  <c r="O241" s="1"/>
  <c r="E126"/>
  <c r="G126" s="1"/>
  <c r="P241" l="1"/>
  <c r="Q241" s="1"/>
  <c r="R241" s="1"/>
  <c r="O242" s="1"/>
  <c r="K241"/>
  <c r="L241" s="1"/>
  <c r="M241" s="1"/>
  <c r="J242" s="1"/>
  <c r="F241"/>
  <c r="H126"/>
  <c r="K242" l="1"/>
  <c r="L242" s="1"/>
  <c r="M242" s="1"/>
  <c r="J243" s="1"/>
  <c r="F242"/>
  <c r="P242"/>
  <c r="Q242" s="1"/>
  <c r="R242" s="1"/>
  <c r="O243" s="1"/>
  <c r="E127"/>
  <c r="G127" s="1"/>
  <c r="K243" l="1"/>
  <c r="L243" s="1"/>
  <c r="M243" s="1"/>
  <c r="J244" s="1"/>
  <c r="F243"/>
  <c r="P243"/>
  <c r="Q243" s="1"/>
  <c r="R243" s="1"/>
  <c r="O244" s="1"/>
  <c r="H127"/>
  <c r="K244" l="1"/>
  <c r="L244" s="1"/>
  <c r="M244" s="1"/>
  <c r="J245" s="1"/>
  <c r="F244"/>
  <c r="P244"/>
  <c r="Q244" s="1"/>
  <c r="R244" s="1"/>
  <c r="O245" s="1"/>
  <c r="E128"/>
  <c r="P245" l="1"/>
  <c r="Q245" s="1"/>
  <c r="R245" s="1"/>
  <c r="O246" s="1"/>
  <c r="K245"/>
  <c r="L245" s="1"/>
  <c r="M245" s="1"/>
  <c r="J246" s="1"/>
  <c r="F245"/>
  <c r="G128"/>
  <c r="H128" s="1"/>
  <c r="K246" l="1"/>
  <c r="L246" s="1"/>
  <c r="M246" s="1"/>
  <c r="J247" s="1"/>
  <c r="F246"/>
  <c r="P246"/>
  <c r="Q246" s="1"/>
  <c r="R246" s="1"/>
  <c r="O247" s="1"/>
  <c r="E129"/>
  <c r="G129" s="1"/>
  <c r="K247" l="1"/>
  <c r="L247" s="1"/>
  <c r="M247" s="1"/>
  <c r="J248" s="1"/>
  <c r="F247"/>
  <c r="P247"/>
  <c r="Q247" s="1"/>
  <c r="R247" s="1"/>
  <c r="O248" s="1"/>
  <c r="H129"/>
  <c r="K248" l="1"/>
  <c r="L248" s="1"/>
  <c r="M248" s="1"/>
  <c r="J249" s="1"/>
  <c r="F248"/>
  <c r="P248"/>
  <c r="Q248" s="1"/>
  <c r="R248" s="1"/>
  <c r="O249" s="1"/>
  <c r="E130"/>
  <c r="G130" s="1"/>
  <c r="P249" l="1"/>
  <c r="Q249" s="1"/>
  <c r="R249" s="1"/>
  <c r="O250" s="1"/>
  <c r="K249"/>
  <c r="L249" s="1"/>
  <c r="M249" s="1"/>
  <c r="J250" s="1"/>
  <c r="F249"/>
  <c r="H130"/>
  <c r="K250" l="1"/>
  <c r="L250" s="1"/>
  <c r="M250" s="1"/>
  <c r="J251" s="1"/>
  <c r="F250"/>
  <c r="P250"/>
  <c r="Q250" s="1"/>
  <c r="R250" s="1"/>
  <c r="O251" s="1"/>
  <c r="E131"/>
  <c r="G131" s="1"/>
  <c r="K251" l="1"/>
  <c r="L251" s="1"/>
  <c r="M251" s="1"/>
  <c r="J252" s="1"/>
  <c r="F251"/>
  <c r="P251"/>
  <c r="Q251" s="1"/>
  <c r="R251" s="1"/>
  <c r="O252" s="1"/>
  <c r="H131"/>
  <c r="K252" l="1"/>
  <c r="L252" s="1"/>
  <c r="M252" s="1"/>
  <c r="J253" s="1"/>
  <c r="F252"/>
  <c r="P252"/>
  <c r="Q252" s="1"/>
  <c r="R252" s="1"/>
  <c r="O253" s="1"/>
  <c r="E132"/>
  <c r="G132" s="1"/>
  <c r="P253" l="1"/>
  <c r="Q253" s="1"/>
  <c r="R253" s="1"/>
  <c r="O254" s="1"/>
  <c r="K253"/>
  <c r="L253" s="1"/>
  <c r="M253" s="1"/>
  <c r="J254" s="1"/>
  <c r="F253"/>
  <c r="H132"/>
  <c r="K254" l="1"/>
  <c r="L254" s="1"/>
  <c r="M254" s="1"/>
  <c r="J255" s="1"/>
  <c r="F254"/>
  <c r="P254"/>
  <c r="Q254" s="1"/>
  <c r="R254" s="1"/>
  <c r="O255" s="1"/>
  <c r="E133"/>
  <c r="G133" s="1"/>
  <c r="K255" l="1"/>
  <c r="L255" s="1"/>
  <c r="M255" s="1"/>
  <c r="J256" s="1"/>
  <c r="F255"/>
  <c r="P255"/>
  <c r="Q255" s="1"/>
  <c r="R255" s="1"/>
  <c r="O256" s="1"/>
  <c r="H133"/>
  <c r="K256" l="1"/>
  <c r="L256" s="1"/>
  <c r="M256" s="1"/>
  <c r="J257" s="1"/>
  <c r="F256"/>
  <c r="P256"/>
  <c r="Q256" s="1"/>
  <c r="R256" s="1"/>
  <c r="O257" s="1"/>
  <c r="E134"/>
  <c r="G134" s="1"/>
  <c r="P257" l="1"/>
  <c r="Q257" s="1"/>
  <c r="R257" s="1"/>
  <c r="O258" s="1"/>
  <c r="K257"/>
  <c r="L257" s="1"/>
  <c r="M257" s="1"/>
  <c r="J258" s="1"/>
  <c r="F257"/>
  <c r="H134"/>
  <c r="K258" l="1"/>
  <c r="L258" s="1"/>
  <c r="M258" s="1"/>
  <c r="J259" s="1"/>
  <c r="F258"/>
  <c r="P258"/>
  <c r="Q258" s="1"/>
  <c r="R258" s="1"/>
  <c r="O259" s="1"/>
  <c r="E135"/>
  <c r="G135" s="1"/>
  <c r="K259" l="1"/>
  <c r="L259" s="1"/>
  <c r="M259" s="1"/>
  <c r="J260" s="1"/>
  <c r="F259"/>
  <c r="P259"/>
  <c r="Q259" s="1"/>
  <c r="R259" s="1"/>
  <c r="O260" s="1"/>
  <c r="H135"/>
  <c r="K260" l="1"/>
  <c r="L260" s="1"/>
  <c r="M260" s="1"/>
  <c r="J261" s="1"/>
  <c r="F260"/>
  <c r="P260"/>
  <c r="Q260" s="1"/>
  <c r="R260" s="1"/>
  <c r="O261" s="1"/>
  <c r="E136"/>
  <c r="G136" s="1"/>
  <c r="P261" l="1"/>
  <c r="Q261" s="1"/>
  <c r="R261" s="1"/>
  <c r="O262" s="1"/>
  <c r="K261"/>
  <c r="L261" s="1"/>
  <c r="M261" s="1"/>
  <c r="J262" s="1"/>
  <c r="F261"/>
  <c r="H136"/>
  <c r="K262" l="1"/>
  <c r="L262" s="1"/>
  <c r="M262" s="1"/>
  <c r="J263" s="1"/>
  <c r="F262"/>
  <c r="P262"/>
  <c r="Q262" s="1"/>
  <c r="R262" s="1"/>
  <c r="O263" s="1"/>
  <c r="E137"/>
  <c r="G137" s="1"/>
  <c r="K263" l="1"/>
  <c r="L263" s="1"/>
  <c r="M263" s="1"/>
  <c r="J264" s="1"/>
  <c r="F263"/>
  <c r="P263"/>
  <c r="Q263" s="1"/>
  <c r="R263" s="1"/>
  <c r="O264" s="1"/>
  <c r="H137"/>
  <c r="K264" l="1"/>
  <c r="L264" s="1"/>
  <c r="M264" s="1"/>
  <c r="J265" s="1"/>
  <c r="F264"/>
  <c r="P264"/>
  <c r="Q264" s="1"/>
  <c r="R264" s="1"/>
  <c r="E138"/>
  <c r="G138" s="1"/>
  <c r="O265" l="1"/>
  <c r="P265"/>
  <c r="K265"/>
  <c r="L265" s="1"/>
  <c r="M265" s="1"/>
  <c r="J266" s="1"/>
  <c r="F265"/>
  <c r="H138"/>
  <c r="Q265" l="1"/>
  <c r="R265" s="1"/>
  <c r="O266" s="1"/>
  <c r="K266"/>
  <c r="L266" s="1"/>
  <c r="M266" s="1"/>
  <c r="J267" s="1"/>
  <c r="F266"/>
  <c r="P266"/>
  <c r="E139"/>
  <c r="G139" s="1"/>
  <c r="Q266" l="1"/>
  <c r="R266" s="1"/>
  <c r="O267" s="1"/>
  <c r="K267"/>
  <c r="L267" s="1"/>
  <c r="M267" s="1"/>
  <c r="J268" s="1"/>
  <c r="F267"/>
  <c r="P267"/>
  <c r="H139"/>
  <c r="Q267" l="1"/>
  <c r="R267" s="1"/>
  <c r="O268" s="1"/>
  <c r="K268"/>
  <c r="L268" s="1"/>
  <c r="M268" s="1"/>
  <c r="J269" s="1"/>
  <c r="F268"/>
  <c r="P268"/>
  <c r="E140"/>
  <c r="G140" s="1"/>
  <c r="Q268" l="1"/>
  <c r="R268" s="1"/>
  <c r="O269" s="1"/>
  <c r="P269"/>
  <c r="K269"/>
  <c r="L269" s="1"/>
  <c r="M269" s="1"/>
  <c r="J270" s="1"/>
  <c r="F269"/>
  <c r="H140"/>
  <c r="Q269" l="1"/>
  <c r="R269" s="1"/>
  <c r="O270" s="1"/>
  <c r="K270"/>
  <c r="L270" s="1"/>
  <c r="M270" s="1"/>
  <c r="J271" s="1"/>
  <c r="F270"/>
  <c r="P270"/>
  <c r="E141"/>
  <c r="G141" s="1"/>
  <c r="Q270" l="1"/>
  <c r="R270" s="1"/>
  <c r="O271" s="1"/>
  <c r="K271"/>
  <c r="L271" s="1"/>
  <c r="M271" s="1"/>
  <c r="J272" s="1"/>
  <c r="F271"/>
  <c r="P271"/>
  <c r="H141"/>
  <c r="Q271" l="1"/>
  <c r="R271" s="1"/>
  <c r="O272" s="1"/>
  <c r="K272"/>
  <c r="L272" s="1"/>
  <c r="M272" s="1"/>
  <c r="J273" s="1"/>
  <c r="F272"/>
  <c r="P272"/>
  <c r="E142"/>
  <c r="G142" s="1"/>
  <c r="Q272" l="1"/>
  <c r="R272" s="1"/>
  <c r="O273" s="1"/>
  <c r="P273"/>
  <c r="K273"/>
  <c r="L273" s="1"/>
  <c r="M273" s="1"/>
  <c r="J274" s="1"/>
  <c r="F273"/>
  <c r="H142"/>
  <c r="Q273" l="1"/>
  <c r="R273" s="1"/>
  <c r="O274" s="1"/>
  <c r="Q274" s="1"/>
  <c r="R274" s="1"/>
  <c r="O275" s="1"/>
  <c r="K274"/>
  <c r="L274" s="1"/>
  <c r="M274" s="1"/>
  <c r="J275" s="1"/>
  <c r="F274"/>
  <c r="P274"/>
  <c r="E143"/>
  <c r="G143" s="1"/>
  <c r="K275" l="1"/>
  <c r="L275" s="1"/>
  <c r="M275" s="1"/>
  <c r="J276" s="1"/>
  <c r="F275"/>
  <c r="P275"/>
  <c r="Q275" s="1"/>
  <c r="R275" s="1"/>
  <c r="O276" s="1"/>
  <c r="H143"/>
  <c r="K276" l="1"/>
  <c r="L276" s="1"/>
  <c r="M276" s="1"/>
  <c r="J277" s="1"/>
  <c r="F276"/>
  <c r="P276"/>
  <c r="Q276" s="1"/>
  <c r="R276" s="1"/>
  <c r="O277" s="1"/>
  <c r="E144"/>
  <c r="G144" s="1"/>
  <c r="P277" l="1"/>
  <c r="Q277" s="1"/>
  <c r="R277" s="1"/>
  <c r="O278" s="1"/>
  <c r="K277"/>
  <c r="L277" s="1"/>
  <c r="M277" s="1"/>
  <c r="J278" s="1"/>
  <c r="F277"/>
  <c r="H144"/>
  <c r="K278" l="1"/>
  <c r="L278" s="1"/>
  <c r="M278" s="1"/>
  <c r="J279" s="1"/>
  <c r="F278"/>
  <c r="P278"/>
  <c r="Q278" s="1"/>
  <c r="R278" s="1"/>
  <c r="O279" s="1"/>
  <c r="E145"/>
  <c r="G145" s="1"/>
  <c r="K279" l="1"/>
  <c r="L279" s="1"/>
  <c r="M279" s="1"/>
  <c r="J280" s="1"/>
  <c r="F279"/>
  <c r="P279"/>
  <c r="Q279" s="1"/>
  <c r="R279" s="1"/>
  <c r="O280" s="1"/>
  <c r="H145"/>
  <c r="K280" l="1"/>
  <c r="L280" s="1"/>
  <c r="M280" s="1"/>
  <c r="J281" s="1"/>
  <c r="F280"/>
  <c r="P280"/>
  <c r="Q280" s="1"/>
  <c r="R280" s="1"/>
  <c r="O281" s="1"/>
  <c r="E146"/>
  <c r="G146" s="1"/>
  <c r="P281" l="1"/>
  <c r="Q281" s="1"/>
  <c r="R281" s="1"/>
  <c r="O282" s="1"/>
  <c r="K281"/>
  <c r="L281" s="1"/>
  <c r="M281" s="1"/>
  <c r="J282" s="1"/>
  <c r="F281"/>
  <c r="H146"/>
  <c r="K282" l="1"/>
  <c r="L282" s="1"/>
  <c r="M282" s="1"/>
  <c r="J283" s="1"/>
  <c r="F282"/>
  <c r="P282"/>
  <c r="Q282" s="1"/>
  <c r="R282" s="1"/>
  <c r="O283" s="1"/>
  <c r="E147"/>
  <c r="G147" s="1"/>
  <c r="K283" l="1"/>
  <c r="L283" s="1"/>
  <c r="M283" s="1"/>
  <c r="J284" s="1"/>
  <c r="F283"/>
  <c r="P283"/>
  <c r="Q283" s="1"/>
  <c r="R283" s="1"/>
  <c r="O284" s="1"/>
  <c r="H147"/>
  <c r="K284" l="1"/>
  <c r="L284" s="1"/>
  <c r="M284" s="1"/>
  <c r="J285" s="1"/>
  <c r="F284"/>
  <c r="P284"/>
  <c r="Q284" s="1"/>
  <c r="R284" s="1"/>
  <c r="O285" s="1"/>
  <c r="E148"/>
  <c r="G148" s="1"/>
  <c r="P285" l="1"/>
  <c r="Q285" s="1"/>
  <c r="R285" s="1"/>
  <c r="O286" s="1"/>
  <c r="K285"/>
  <c r="L285" s="1"/>
  <c r="M285" s="1"/>
  <c r="J286" s="1"/>
  <c r="F285"/>
  <c r="H148"/>
  <c r="K286" l="1"/>
  <c r="L286" s="1"/>
  <c r="M286" s="1"/>
  <c r="J287" s="1"/>
  <c r="F286"/>
  <c r="P286"/>
  <c r="Q286" s="1"/>
  <c r="R286" s="1"/>
  <c r="O287" s="1"/>
  <c r="E149"/>
  <c r="G149" s="1"/>
  <c r="K287" l="1"/>
  <c r="L287" s="1"/>
  <c r="M287" s="1"/>
  <c r="J288" s="1"/>
  <c r="F287"/>
  <c r="P287"/>
  <c r="Q287" s="1"/>
  <c r="R287" s="1"/>
  <c r="O288" s="1"/>
  <c r="H149"/>
  <c r="K288" l="1"/>
  <c r="L288" s="1"/>
  <c r="M288" s="1"/>
  <c r="J289" s="1"/>
  <c r="F288"/>
  <c r="P288"/>
  <c r="Q288" s="1"/>
  <c r="R288" s="1"/>
  <c r="O289" s="1"/>
  <c r="E150"/>
  <c r="G150" s="1"/>
  <c r="P289" l="1"/>
  <c r="Q289" s="1"/>
  <c r="R289" s="1"/>
  <c r="O290" s="1"/>
  <c r="K289"/>
  <c r="L289" s="1"/>
  <c r="M289" s="1"/>
  <c r="J290" s="1"/>
  <c r="F289"/>
  <c r="H150"/>
  <c r="K290" l="1"/>
  <c r="L290" s="1"/>
  <c r="M290" s="1"/>
  <c r="J291" s="1"/>
  <c r="F290"/>
  <c r="P290"/>
  <c r="Q290" s="1"/>
  <c r="R290" s="1"/>
  <c r="O291" s="1"/>
  <c r="E151"/>
  <c r="G151" s="1"/>
  <c r="K291" l="1"/>
  <c r="L291" s="1"/>
  <c r="M291" s="1"/>
  <c r="J292" s="1"/>
  <c r="F291"/>
  <c r="P291"/>
  <c r="Q291" s="1"/>
  <c r="R291" s="1"/>
  <c r="O292" s="1"/>
  <c r="H151"/>
  <c r="K292" l="1"/>
  <c r="L292" s="1"/>
  <c r="M292" s="1"/>
  <c r="J293" s="1"/>
  <c r="F292"/>
  <c r="P292"/>
  <c r="Q292" s="1"/>
  <c r="R292" s="1"/>
  <c r="E152"/>
  <c r="G152" s="1"/>
  <c r="O293" l="1"/>
  <c r="P293"/>
  <c r="K293"/>
  <c r="L293" s="1"/>
  <c r="M293" s="1"/>
  <c r="J294" s="1"/>
  <c r="F293"/>
  <c r="H152"/>
  <c r="Q293" l="1"/>
  <c r="R293" s="1"/>
  <c r="O294" s="1"/>
  <c r="K294"/>
  <c r="L294" s="1"/>
  <c r="M294" s="1"/>
  <c r="J295" s="1"/>
  <c r="F294"/>
  <c r="P294"/>
  <c r="E153"/>
  <c r="G153" s="1"/>
  <c r="Q294" l="1"/>
  <c r="R294" s="1"/>
  <c r="O295" s="1"/>
  <c r="K295"/>
  <c r="L295" s="1"/>
  <c r="M295" s="1"/>
  <c r="J296" s="1"/>
  <c r="P295"/>
  <c r="F295"/>
  <c r="H153"/>
  <c r="Q295" l="1"/>
  <c r="R295" s="1"/>
  <c r="O296" s="1"/>
  <c r="K296"/>
  <c r="L296" s="1"/>
  <c r="M296" s="1"/>
  <c r="J297" s="1"/>
  <c r="F296"/>
  <c r="P296"/>
  <c r="E154"/>
  <c r="G154" s="1"/>
  <c r="Q296" l="1"/>
  <c r="R296" s="1"/>
  <c r="O297" s="1"/>
  <c r="P297"/>
  <c r="K297"/>
  <c r="L297" s="1"/>
  <c r="M297" s="1"/>
  <c r="J298" s="1"/>
  <c r="F297"/>
  <c r="H154"/>
  <c r="Q297" l="1"/>
  <c r="R297" s="1"/>
  <c r="O298" s="1"/>
  <c r="K298"/>
  <c r="L298" s="1"/>
  <c r="M298" s="1"/>
  <c r="J299" s="1"/>
  <c r="P298"/>
  <c r="F298"/>
  <c r="E155"/>
  <c r="G155" s="1"/>
  <c r="Q298" l="1"/>
  <c r="R298" s="1"/>
  <c r="O299" s="1"/>
  <c r="K299"/>
  <c r="L299" s="1"/>
  <c r="M299" s="1"/>
  <c r="J300" s="1"/>
  <c r="P299"/>
  <c r="F299"/>
  <c r="H155"/>
  <c r="Q299" l="1"/>
  <c r="R299" s="1"/>
  <c r="O300" s="1"/>
  <c r="K300"/>
  <c r="L300" s="1"/>
  <c r="M300" s="1"/>
  <c r="J301" s="1"/>
  <c r="F300"/>
  <c r="P300"/>
  <c r="E156"/>
  <c r="G156" s="1"/>
  <c r="Q300" l="1"/>
  <c r="R300" s="1"/>
  <c r="O301" s="1"/>
  <c r="P301"/>
  <c r="K301"/>
  <c r="L301" s="1"/>
  <c r="M301" s="1"/>
  <c r="J302" s="1"/>
  <c r="F301"/>
  <c r="H156"/>
  <c r="Q301" l="1"/>
  <c r="R301" s="1"/>
  <c r="O302" s="1"/>
  <c r="K302"/>
  <c r="L302" s="1"/>
  <c r="M302" s="1"/>
  <c r="J303" s="1"/>
  <c r="P302"/>
  <c r="F302"/>
  <c r="E157"/>
  <c r="G157" s="1"/>
  <c r="Q302" l="1"/>
  <c r="R302" s="1"/>
  <c r="O303" s="1"/>
  <c r="K303"/>
  <c r="L303" s="1"/>
  <c r="M303" s="1"/>
  <c r="J304" s="1"/>
  <c r="P303"/>
  <c r="F303"/>
  <c r="H157"/>
  <c r="Q303" l="1"/>
  <c r="R303" s="1"/>
  <c r="O304" s="1"/>
  <c r="K304"/>
  <c r="L304" s="1"/>
  <c r="M304" s="1"/>
  <c r="J305" s="1"/>
  <c r="F304"/>
  <c r="P304"/>
  <c r="E158"/>
  <c r="G158" s="1"/>
  <c r="Q304" l="1"/>
  <c r="R304" s="1"/>
  <c r="O305" s="1"/>
  <c r="P305"/>
  <c r="K305"/>
  <c r="L305" s="1"/>
  <c r="M305" s="1"/>
  <c r="J306" s="1"/>
  <c r="F305"/>
  <c r="H158"/>
  <c r="Q305" l="1"/>
  <c r="R305" s="1"/>
  <c r="O306" s="1"/>
  <c r="K306"/>
  <c r="L306" s="1"/>
  <c r="M306" s="1"/>
  <c r="J307" s="1"/>
  <c r="P306"/>
  <c r="F306"/>
  <c r="E159"/>
  <c r="G159" s="1"/>
  <c r="Q306" l="1"/>
  <c r="R306" s="1"/>
  <c r="O307" s="1"/>
  <c r="K307"/>
  <c r="L307" s="1"/>
  <c r="M307" s="1"/>
  <c r="J308" s="1"/>
  <c r="P307"/>
  <c r="F307"/>
  <c r="H159"/>
  <c r="Q307" l="1"/>
  <c r="R307" s="1"/>
  <c r="O308" s="1"/>
  <c r="K308"/>
  <c r="L308" s="1"/>
  <c r="M308" s="1"/>
  <c r="J309" s="1"/>
  <c r="P308"/>
  <c r="F308"/>
  <c r="E160"/>
  <c r="G160" s="1"/>
  <c r="Q308" l="1"/>
  <c r="R308" s="1"/>
  <c r="O309" s="1"/>
  <c r="P309"/>
  <c r="K309"/>
  <c r="L309" s="1"/>
  <c r="M309" s="1"/>
  <c r="J310" s="1"/>
  <c r="F309"/>
  <c r="H160"/>
  <c r="Q309" l="1"/>
  <c r="R309" s="1"/>
  <c r="O310" s="1"/>
  <c r="K310"/>
  <c r="L310" s="1"/>
  <c r="M310" s="1"/>
  <c r="J311" s="1"/>
  <c r="P310"/>
  <c r="F310"/>
  <c r="E161"/>
  <c r="G161" s="1"/>
  <c r="Q310" l="1"/>
  <c r="R310" s="1"/>
  <c r="O311" s="1"/>
  <c r="K311"/>
  <c r="L311" s="1"/>
  <c r="M311" s="1"/>
  <c r="J312" s="1"/>
  <c r="P311"/>
  <c r="F311"/>
  <c r="H161"/>
  <c r="Q311" l="1"/>
  <c r="R311" s="1"/>
  <c r="O312" s="1"/>
  <c r="K312"/>
  <c r="L312" s="1"/>
  <c r="M312" s="1"/>
  <c r="J313" s="1"/>
  <c r="P312"/>
  <c r="F312"/>
  <c r="E162"/>
  <c r="G162" s="1"/>
  <c r="Q312" l="1"/>
  <c r="R312" s="1"/>
  <c r="O313" s="1"/>
  <c r="P313"/>
  <c r="K313"/>
  <c r="L313" s="1"/>
  <c r="M313" s="1"/>
  <c r="J314" s="1"/>
  <c r="F313"/>
  <c r="H162"/>
  <c r="Q313" l="1"/>
  <c r="R313" s="1"/>
  <c r="O314" s="1"/>
  <c r="K314"/>
  <c r="L314" s="1"/>
  <c r="M314" s="1"/>
  <c r="J315" s="1"/>
  <c r="P314"/>
  <c r="F314"/>
  <c r="E163"/>
  <c r="G163" s="1"/>
  <c r="Q314" l="1"/>
  <c r="R314" s="1"/>
  <c r="O315" s="1"/>
  <c r="K315"/>
  <c r="L315" s="1"/>
  <c r="M315" s="1"/>
  <c r="J316" s="1"/>
  <c r="P315"/>
  <c r="F315"/>
  <c r="H163"/>
  <c r="Q315" l="1"/>
  <c r="R315" s="1"/>
  <c r="O316" s="1"/>
  <c r="K316"/>
  <c r="L316" s="1"/>
  <c r="M316" s="1"/>
  <c r="J317" s="1"/>
  <c r="P316"/>
  <c r="F316"/>
  <c r="E164"/>
  <c r="G164" s="1"/>
  <c r="Q316" l="1"/>
  <c r="R316" s="1"/>
  <c r="O317" s="1"/>
  <c r="P317"/>
  <c r="K317"/>
  <c r="L317" s="1"/>
  <c r="M317" s="1"/>
  <c r="J318" s="1"/>
  <c r="F317"/>
  <c r="H164"/>
  <c r="Q317" l="1"/>
  <c r="R317" s="1"/>
  <c r="O318" s="1"/>
  <c r="K318"/>
  <c r="L318" s="1"/>
  <c r="M318" s="1"/>
  <c r="J319" s="1"/>
  <c r="P318"/>
  <c r="F318"/>
  <c r="E165"/>
  <c r="G165" s="1"/>
  <c r="Q318" l="1"/>
  <c r="R318" s="1"/>
  <c r="O319" s="1"/>
  <c r="K319"/>
  <c r="L319" s="1"/>
  <c r="M319" s="1"/>
  <c r="J320" s="1"/>
  <c r="P319"/>
  <c r="F319"/>
  <c r="H165"/>
  <c r="Q319" l="1"/>
  <c r="R319" s="1"/>
  <c r="O320" s="1"/>
  <c r="K320"/>
  <c r="L320" s="1"/>
  <c r="M320" s="1"/>
  <c r="J321" s="1"/>
  <c r="P320"/>
  <c r="F320"/>
  <c r="E166"/>
  <c r="G166" s="1"/>
  <c r="Q320" l="1"/>
  <c r="R320" s="1"/>
  <c r="O321" s="1"/>
  <c r="P321"/>
  <c r="K321"/>
  <c r="L321" s="1"/>
  <c r="M321" s="1"/>
  <c r="J322" s="1"/>
  <c r="F321"/>
  <c r="H166"/>
  <c r="Q321" l="1"/>
  <c r="R321" s="1"/>
  <c r="O322" s="1"/>
  <c r="K322"/>
  <c r="L322" s="1"/>
  <c r="M322" s="1"/>
  <c r="J323" s="1"/>
  <c r="P322"/>
  <c r="F322"/>
  <c r="E167"/>
  <c r="G167" s="1"/>
  <c r="Q322" l="1"/>
  <c r="R322" s="1"/>
  <c r="O323" s="1"/>
  <c r="K323"/>
  <c r="L323" s="1"/>
  <c r="M323" s="1"/>
  <c r="J324" s="1"/>
  <c r="P323"/>
  <c r="F323"/>
  <c r="H167"/>
  <c r="Q323" l="1"/>
  <c r="R323" s="1"/>
  <c r="O324" s="1"/>
  <c r="K324"/>
  <c r="L324" s="1"/>
  <c r="M324" s="1"/>
  <c r="J325" s="1"/>
  <c r="P324"/>
  <c r="F324"/>
  <c r="E168"/>
  <c r="G168" s="1"/>
  <c r="Q324" l="1"/>
  <c r="R324" s="1"/>
  <c r="O325" s="1"/>
  <c r="P325"/>
  <c r="K325"/>
  <c r="L325" s="1"/>
  <c r="M325" s="1"/>
  <c r="J326" s="1"/>
  <c r="F325"/>
  <c r="H168"/>
  <c r="Q325" l="1"/>
  <c r="R325" s="1"/>
  <c r="O326" s="1"/>
  <c r="K326"/>
  <c r="L326" s="1"/>
  <c r="M326" s="1"/>
  <c r="J327" s="1"/>
  <c r="P326"/>
  <c r="F326"/>
  <c r="E169"/>
  <c r="G169" s="1"/>
  <c r="Q326" l="1"/>
  <c r="R326" s="1"/>
  <c r="O327" s="1"/>
  <c r="K327"/>
  <c r="L327" s="1"/>
  <c r="M327" s="1"/>
  <c r="J328" s="1"/>
  <c r="P327"/>
  <c r="F327"/>
  <c r="H169"/>
  <c r="Q327" l="1"/>
  <c r="R327" s="1"/>
  <c r="O328" s="1"/>
  <c r="K328"/>
  <c r="L328" s="1"/>
  <c r="M328" s="1"/>
  <c r="J329" s="1"/>
  <c r="P328"/>
  <c r="F328"/>
  <c r="E170"/>
  <c r="G170" s="1"/>
  <c r="Q328" l="1"/>
  <c r="R328" s="1"/>
  <c r="O329" s="1"/>
  <c r="P329"/>
  <c r="K329"/>
  <c r="L329" s="1"/>
  <c r="M329" s="1"/>
  <c r="J330" s="1"/>
  <c r="F329"/>
  <c r="H170"/>
  <c r="Q329" l="1"/>
  <c r="R329" s="1"/>
  <c r="O330" s="1"/>
  <c r="K330"/>
  <c r="L330" s="1"/>
  <c r="M330" s="1"/>
  <c r="J331" s="1"/>
  <c r="P330"/>
  <c r="F330"/>
  <c r="E171"/>
  <c r="G171" s="1"/>
  <c r="Q330" l="1"/>
  <c r="R330" s="1"/>
  <c r="O331" s="1"/>
  <c r="K331"/>
  <c r="L331" s="1"/>
  <c r="M331" s="1"/>
  <c r="J332" s="1"/>
  <c r="P331"/>
  <c r="F331"/>
  <c r="H171"/>
  <c r="Q331" l="1"/>
  <c r="R331" s="1"/>
  <c r="O332" s="1"/>
  <c r="K332"/>
  <c r="L332" s="1"/>
  <c r="M332" s="1"/>
  <c r="J333" s="1"/>
  <c r="P332"/>
  <c r="F332"/>
  <c r="E172"/>
  <c r="G172" s="1"/>
  <c r="Q332" l="1"/>
  <c r="R332" s="1"/>
  <c r="O333" s="1"/>
  <c r="P333"/>
  <c r="K333"/>
  <c r="L333" s="1"/>
  <c r="M333" s="1"/>
  <c r="J334" s="1"/>
  <c r="F333"/>
  <c r="H172"/>
  <c r="Q333" l="1"/>
  <c r="R333" s="1"/>
  <c r="O334" s="1"/>
  <c r="K334"/>
  <c r="L334" s="1"/>
  <c r="M334" s="1"/>
  <c r="J335" s="1"/>
  <c r="P334"/>
  <c r="F334"/>
  <c r="E173"/>
  <c r="G173" s="1"/>
  <c r="Q334" l="1"/>
  <c r="R334" s="1"/>
  <c r="O335" s="1"/>
  <c r="K335"/>
  <c r="L335" s="1"/>
  <c r="M335" s="1"/>
  <c r="J336" s="1"/>
  <c r="P335"/>
  <c r="F335"/>
  <c r="H173"/>
  <c r="Q335" l="1"/>
  <c r="R335" s="1"/>
  <c r="O336" s="1"/>
  <c r="K336"/>
  <c r="L336" s="1"/>
  <c r="M336" s="1"/>
  <c r="J337" s="1"/>
  <c r="P336"/>
  <c r="F336"/>
  <c r="E174"/>
  <c r="G174" s="1"/>
  <c r="Q336" l="1"/>
  <c r="R336" s="1"/>
  <c r="O337" s="1"/>
  <c r="P337"/>
  <c r="K337"/>
  <c r="L337" s="1"/>
  <c r="M337" s="1"/>
  <c r="J338" s="1"/>
  <c r="F337"/>
  <c r="H174"/>
  <c r="Q337" l="1"/>
  <c r="R337" s="1"/>
  <c r="O338" s="1"/>
  <c r="K338"/>
  <c r="L338" s="1"/>
  <c r="M338" s="1"/>
  <c r="J339" s="1"/>
  <c r="P338"/>
  <c r="F338"/>
  <c r="E175"/>
  <c r="G175" s="1"/>
  <c r="Q338" l="1"/>
  <c r="R338" s="1"/>
  <c r="O339" s="1"/>
  <c r="K339"/>
  <c r="L339" s="1"/>
  <c r="M339" s="1"/>
  <c r="J340" s="1"/>
  <c r="P339"/>
  <c r="F339"/>
  <c r="H175"/>
  <c r="Q339" l="1"/>
  <c r="R339" s="1"/>
  <c r="O340" s="1"/>
  <c r="K340"/>
  <c r="L340" s="1"/>
  <c r="M340" s="1"/>
  <c r="J341" s="1"/>
  <c r="P340"/>
  <c r="F340"/>
  <c r="E176"/>
  <c r="G176" s="1"/>
  <c r="Q340" l="1"/>
  <c r="R340" s="1"/>
  <c r="O341" s="1"/>
  <c r="P341"/>
  <c r="K341"/>
  <c r="L341" s="1"/>
  <c r="M341" s="1"/>
  <c r="J342" s="1"/>
  <c r="F341"/>
  <c r="H176"/>
  <c r="Q341" l="1"/>
  <c r="R341" s="1"/>
  <c r="O342" s="1"/>
  <c r="K342"/>
  <c r="L342" s="1"/>
  <c r="M342" s="1"/>
  <c r="J343" s="1"/>
  <c r="P342"/>
  <c r="F342"/>
  <c r="E177"/>
  <c r="G177" s="1"/>
  <c r="Q342" l="1"/>
  <c r="R342" s="1"/>
  <c r="O343" s="1"/>
  <c r="K343"/>
  <c r="L343" s="1"/>
  <c r="M343" s="1"/>
  <c r="J344" s="1"/>
  <c r="P343"/>
  <c r="F343"/>
  <c r="H177"/>
  <c r="Q343" l="1"/>
  <c r="R343" s="1"/>
  <c r="O344" s="1"/>
  <c r="K344"/>
  <c r="L344" s="1"/>
  <c r="M344" s="1"/>
  <c r="J345" s="1"/>
  <c r="P344"/>
  <c r="F344"/>
  <c r="E178"/>
  <c r="G178" s="1"/>
  <c r="Q344" l="1"/>
  <c r="R344" s="1"/>
  <c r="O345" s="1"/>
  <c r="P345"/>
  <c r="K345"/>
  <c r="L345" s="1"/>
  <c r="M345" s="1"/>
  <c r="J346" s="1"/>
  <c r="F345"/>
  <c r="H178"/>
  <c r="Q345" l="1"/>
  <c r="R345" s="1"/>
  <c r="O346" s="1"/>
  <c r="K346"/>
  <c r="L346" s="1"/>
  <c r="M346" s="1"/>
  <c r="J347" s="1"/>
  <c r="P346"/>
  <c r="F346"/>
  <c r="E179"/>
  <c r="G179" s="1"/>
  <c r="Q346" l="1"/>
  <c r="R346" s="1"/>
  <c r="O347" s="1"/>
  <c r="K347"/>
  <c r="L347" s="1"/>
  <c r="M347" s="1"/>
  <c r="J348" s="1"/>
  <c r="P347"/>
  <c r="F347"/>
  <c r="H179"/>
  <c r="Q347" l="1"/>
  <c r="R347" s="1"/>
  <c r="O348" s="1"/>
  <c r="K348"/>
  <c r="L348" s="1"/>
  <c r="M348" s="1"/>
  <c r="J349" s="1"/>
  <c r="P348"/>
  <c r="F348"/>
  <c r="E180"/>
  <c r="G180" s="1"/>
  <c r="Q348" l="1"/>
  <c r="R348" s="1"/>
  <c r="O349" s="1"/>
  <c r="P349"/>
  <c r="K349"/>
  <c r="L349" s="1"/>
  <c r="M349" s="1"/>
  <c r="J350" s="1"/>
  <c r="F349"/>
  <c r="H180"/>
  <c r="Q349" l="1"/>
  <c r="R349" s="1"/>
  <c r="O350" s="1"/>
  <c r="K350"/>
  <c r="L350" s="1"/>
  <c r="M350" s="1"/>
  <c r="J351" s="1"/>
  <c r="P350"/>
  <c r="F350"/>
  <c r="E181"/>
  <c r="G181" s="1"/>
  <c r="Q350" l="1"/>
  <c r="R350" s="1"/>
  <c r="O351" s="1"/>
  <c r="K351"/>
  <c r="L351" s="1"/>
  <c r="M351" s="1"/>
  <c r="J352" s="1"/>
  <c r="P351"/>
  <c r="F351"/>
  <c r="H181"/>
  <c r="Q351" l="1"/>
  <c r="R351" s="1"/>
  <c r="O352" s="1"/>
  <c r="K352"/>
  <c r="L352" s="1"/>
  <c r="M352" s="1"/>
  <c r="J353" s="1"/>
  <c r="P352"/>
  <c r="F352"/>
  <c r="E182"/>
  <c r="Q352" l="1"/>
  <c r="R352" s="1"/>
  <c r="O353" s="1"/>
  <c r="P353"/>
  <c r="K353"/>
  <c r="L353" s="1"/>
  <c r="M353" s="1"/>
  <c r="J354" s="1"/>
  <c r="F353"/>
  <c r="G182"/>
  <c r="H182" s="1"/>
  <c r="Q353" l="1"/>
  <c r="R353" s="1"/>
  <c r="O354" s="1"/>
  <c r="K354"/>
  <c r="L354" s="1"/>
  <c r="M354" s="1"/>
  <c r="J355" s="1"/>
  <c r="P354"/>
  <c r="F354"/>
  <c r="E183"/>
  <c r="G183" s="1"/>
  <c r="Q354" l="1"/>
  <c r="R354" s="1"/>
  <c r="O355" s="1"/>
  <c r="Q355" s="1"/>
  <c r="R355" s="1"/>
  <c r="O356" s="1"/>
  <c r="K355"/>
  <c r="L355" s="1"/>
  <c r="M355" s="1"/>
  <c r="J356" s="1"/>
  <c r="P355"/>
  <c r="F355"/>
  <c r="H183"/>
  <c r="K356" l="1"/>
  <c r="L356" s="1"/>
  <c r="M356" s="1"/>
  <c r="J357" s="1"/>
  <c r="P356"/>
  <c r="Q356" s="1"/>
  <c r="R356" s="1"/>
  <c r="O357" s="1"/>
  <c r="F356"/>
  <c r="E184"/>
  <c r="G184" s="1"/>
  <c r="P357" l="1"/>
  <c r="Q357" s="1"/>
  <c r="R357" s="1"/>
  <c r="O358" s="1"/>
  <c r="K357"/>
  <c r="L357" s="1"/>
  <c r="M357" s="1"/>
  <c r="J358" s="1"/>
  <c r="F357"/>
  <c r="H184"/>
  <c r="K358" l="1"/>
  <c r="L358" s="1"/>
  <c r="M358" s="1"/>
  <c r="J359" s="1"/>
  <c r="P358"/>
  <c r="Q358" s="1"/>
  <c r="R358" s="1"/>
  <c r="O359" s="1"/>
  <c r="F358"/>
  <c r="E185"/>
  <c r="G185" s="1"/>
  <c r="K359" l="1"/>
  <c r="L359" s="1"/>
  <c r="M359" s="1"/>
  <c r="J360" s="1"/>
  <c r="P359"/>
  <c r="Q359" s="1"/>
  <c r="R359" s="1"/>
  <c r="O360" s="1"/>
  <c r="F359"/>
  <c r="H185"/>
  <c r="K360" l="1"/>
  <c r="L360" s="1"/>
  <c r="M360" s="1"/>
  <c r="J361" s="1"/>
  <c r="P360"/>
  <c r="Q360" s="1"/>
  <c r="R360" s="1"/>
  <c r="O361" s="1"/>
  <c r="F360"/>
  <c r="E186"/>
  <c r="G186" s="1"/>
  <c r="P361" l="1"/>
  <c r="Q361" s="1"/>
  <c r="R361" s="1"/>
  <c r="O362" s="1"/>
  <c r="K361"/>
  <c r="L361" s="1"/>
  <c r="M361" s="1"/>
  <c r="J362" s="1"/>
  <c r="F361"/>
  <c r="H186"/>
  <c r="K362" l="1"/>
  <c r="L362" s="1"/>
  <c r="M362" s="1"/>
  <c r="J363" s="1"/>
  <c r="P362"/>
  <c r="Q362" s="1"/>
  <c r="R362" s="1"/>
  <c r="O363" s="1"/>
  <c r="F362"/>
  <c r="E187"/>
  <c r="G187" s="1"/>
  <c r="K363" l="1"/>
  <c r="L363" s="1"/>
  <c r="M363" s="1"/>
  <c r="J364" s="1"/>
  <c r="P363"/>
  <c r="Q363" s="1"/>
  <c r="R363" s="1"/>
  <c r="O364" s="1"/>
  <c r="F363"/>
  <c r="H187"/>
  <c r="K364" l="1"/>
  <c r="L364" s="1"/>
  <c r="M364" s="1"/>
  <c r="J365" s="1"/>
  <c r="P364"/>
  <c r="Q364" s="1"/>
  <c r="R364" s="1"/>
  <c r="O365" s="1"/>
  <c r="F364"/>
  <c r="E188"/>
  <c r="G188" s="1"/>
  <c r="P365" l="1"/>
  <c r="Q365" s="1"/>
  <c r="R365" s="1"/>
  <c r="O366" s="1"/>
  <c r="K365"/>
  <c r="L365" s="1"/>
  <c r="M365" s="1"/>
  <c r="J366" s="1"/>
  <c r="F365"/>
  <c r="H188"/>
  <c r="K366" l="1"/>
  <c r="L366" s="1"/>
  <c r="M366" s="1"/>
  <c r="J367" s="1"/>
  <c r="P366"/>
  <c r="Q366" s="1"/>
  <c r="R366" s="1"/>
  <c r="O367" s="1"/>
  <c r="F366"/>
  <c r="E189"/>
  <c r="G189" s="1"/>
  <c r="K367" l="1"/>
  <c r="L367" s="1"/>
  <c r="M367" s="1"/>
  <c r="J368" s="1"/>
  <c r="D8" i="3" s="1"/>
  <c r="D10" s="1"/>
  <c r="P367" i="2"/>
  <c r="Q367" s="1"/>
  <c r="R367" s="1"/>
  <c r="O368" s="1"/>
  <c r="E8" i="3" s="1"/>
  <c r="E10" s="1"/>
  <c r="F367" i="2"/>
  <c r="H189"/>
  <c r="K368" l="1"/>
  <c r="L368" s="1"/>
  <c r="M368" s="1"/>
  <c r="D11" i="3" s="1"/>
  <c r="P368" i="2"/>
  <c r="Q368" s="1"/>
  <c r="R368" s="1"/>
  <c r="E11" i="3" s="1"/>
  <c r="F368" i="2"/>
  <c r="E190"/>
  <c r="G190" s="1"/>
  <c r="E12" i="3" l="1"/>
  <c r="D12"/>
  <c r="H190" i="2"/>
  <c r="E191" l="1"/>
  <c r="G191" s="1"/>
  <c r="H191" l="1"/>
  <c r="E192" l="1"/>
  <c r="G192" s="1"/>
  <c r="H192" l="1"/>
  <c r="E193" l="1"/>
  <c r="G193" s="1"/>
  <c r="H193" l="1"/>
  <c r="E194" l="1"/>
  <c r="G194" s="1"/>
  <c r="H194" l="1"/>
  <c r="E195" l="1"/>
  <c r="G195" s="1"/>
  <c r="H195" l="1"/>
  <c r="E196" l="1"/>
  <c r="G196" s="1"/>
  <c r="H196" l="1"/>
  <c r="E197" l="1"/>
  <c r="G197" s="1"/>
  <c r="H197" l="1"/>
  <c r="E198" l="1"/>
  <c r="G198" s="1"/>
  <c r="H198" l="1"/>
  <c r="E199" l="1"/>
  <c r="G199" s="1"/>
  <c r="H199" l="1"/>
  <c r="E200" l="1"/>
  <c r="G200" s="1"/>
  <c r="H200" l="1"/>
  <c r="E201" l="1"/>
  <c r="G201" s="1"/>
  <c r="H201" l="1"/>
  <c r="E202" l="1"/>
  <c r="G202" s="1"/>
  <c r="H202" l="1"/>
  <c r="E203" l="1"/>
  <c r="G203" s="1"/>
  <c r="H203" l="1"/>
  <c r="E204" l="1"/>
  <c r="G204" s="1"/>
  <c r="H204" l="1"/>
  <c r="E205" l="1"/>
  <c r="G205" s="1"/>
  <c r="H205" l="1"/>
  <c r="E206" l="1"/>
  <c r="G206" s="1"/>
  <c r="H206" l="1"/>
  <c r="E207" l="1"/>
  <c r="G207" s="1"/>
  <c r="H207" l="1"/>
  <c r="E208" l="1"/>
  <c r="G208" s="1"/>
  <c r="H208" l="1"/>
  <c r="E209" l="1"/>
  <c r="G209" s="1"/>
  <c r="H209" l="1"/>
  <c r="E210" l="1"/>
  <c r="G210" s="1"/>
  <c r="H210" l="1"/>
  <c r="E211" l="1"/>
  <c r="G211" s="1"/>
  <c r="H211" l="1"/>
  <c r="E212" l="1"/>
  <c r="G212" s="1"/>
  <c r="H212" l="1"/>
  <c r="E213" l="1"/>
  <c r="G213" s="1"/>
  <c r="H213" l="1"/>
  <c r="E214" l="1"/>
  <c r="G214" s="1"/>
  <c r="H214" l="1"/>
  <c r="E215" l="1"/>
  <c r="G215" s="1"/>
  <c r="H215" l="1"/>
  <c r="E216" l="1"/>
  <c r="G216" s="1"/>
  <c r="H216" l="1"/>
  <c r="E217" l="1"/>
  <c r="G217" s="1"/>
  <c r="H217" l="1"/>
  <c r="E218" l="1"/>
  <c r="G218" s="1"/>
  <c r="H218" l="1"/>
  <c r="E219" l="1"/>
  <c r="G219" s="1"/>
  <c r="H219" l="1"/>
  <c r="E220" l="1"/>
  <c r="G220" s="1"/>
  <c r="H220" l="1"/>
  <c r="E221" l="1"/>
  <c r="G221" s="1"/>
  <c r="H221" l="1"/>
  <c r="E222" l="1"/>
  <c r="G222" s="1"/>
  <c r="H222" l="1"/>
  <c r="E223" l="1"/>
  <c r="G223" s="1"/>
  <c r="H223" l="1"/>
  <c r="E224" l="1"/>
  <c r="G224" s="1"/>
  <c r="H224" l="1"/>
  <c r="E225" l="1"/>
  <c r="G225" s="1"/>
  <c r="H225" l="1"/>
  <c r="E226" l="1"/>
  <c r="G226" s="1"/>
  <c r="H226" l="1"/>
  <c r="E227" l="1"/>
  <c r="G227" s="1"/>
  <c r="H227" l="1"/>
  <c r="E228" l="1"/>
  <c r="G228" s="1"/>
  <c r="H228" l="1"/>
  <c r="E229" l="1"/>
  <c r="G229" s="1"/>
  <c r="H229" l="1"/>
  <c r="E230" l="1"/>
  <c r="G230" s="1"/>
  <c r="H230" l="1"/>
  <c r="E231" l="1"/>
  <c r="G231" s="1"/>
  <c r="H231" l="1"/>
  <c r="E232" l="1"/>
  <c r="G232" s="1"/>
  <c r="H232" l="1"/>
  <c r="E233" l="1"/>
  <c r="G233" s="1"/>
  <c r="H233" l="1"/>
  <c r="E234" l="1"/>
  <c r="G234" s="1"/>
  <c r="H234" l="1"/>
  <c r="E235" l="1"/>
  <c r="G235" s="1"/>
  <c r="H235" l="1"/>
  <c r="E236" l="1"/>
  <c r="G236" s="1"/>
  <c r="H236" l="1"/>
  <c r="E237" l="1"/>
  <c r="G237" s="1"/>
  <c r="H237" l="1"/>
  <c r="E238" l="1"/>
  <c r="G238" s="1"/>
  <c r="H238" l="1"/>
  <c r="E239" l="1"/>
  <c r="G239" s="1"/>
  <c r="H239" l="1"/>
  <c r="E240" l="1"/>
  <c r="G240" s="1"/>
  <c r="H240" l="1"/>
  <c r="E241" l="1"/>
  <c r="G241" s="1"/>
  <c r="H241" l="1"/>
  <c r="E242" l="1"/>
  <c r="G242" s="1"/>
  <c r="H242" l="1"/>
  <c r="E243" l="1"/>
  <c r="G243" s="1"/>
  <c r="H243" l="1"/>
  <c r="E244" l="1"/>
  <c r="G244" s="1"/>
  <c r="H244" l="1"/>
  <c r="E245" l="1"/>
  <c r="G245" s="1"/>
  <c r="H245" l="1"/>
  <c r="E246" l="1"/>
  <c r="G246" s="1"/>
  <c r="H246" l="1"/>
  <c r="E247" l="1"/>
  <c r="G247" s="1"/>
  <c r="H247" l="1"/>
  <c r="E248" l="1"/>
  <c r="G248" s="1"/>
  <c r="H248" l="1"/>
  <c r="E249" l="1"/>
  <c r="G249" s="1"/>
  <c r="H249" l="1"/>
  <c r="E250" l="1"/>
  <c r="G250" s="1"/>
  <c r="H250" l="1"/>
  <c r="E251" l="1"/>
  <c r="G251" s="1"/>
  <c r="H251" l="1"/>
  <c r="E252" l="1"/>
  <c r="G252" s="1"/>
  <c r="H252" l="1"/>
  <c r="E253" l="1"/>
  <c r="G253" s="1"/>
  <c r="H253" l="1"/>
  <c r="E254" l="1"/>
  <c r="G254" s="1"/>
  <c r="H254" l="1"/>
  <c r="E255" l="1"/>
  <c r="G255" s="1"/>
  <c r="H255" l="1"/>
  <c r="E256" l="1"/>
  <c r="G256" s="1"/>
  <c r="H256" l="1"/>
  <c r="E257" l="1"/>
  <c r="G257" s="1"/>
  <c r="H257" l="1"/>
  <c r="E258" l="1"/>
  <c r="G258" s="1"/>
  <c r="H258" l="1"/>
  <c r="E259" l="1"/>
  <c r="G259" s="1"/>
  <c r="H259" l="1"/>
  <c r="E260" l="1"/>
  <c r="G260" s="1"/>
  <c r="H260" l="1"/>
  <c r="E261" l="1"/>
  <c r="G261" s="1"/>
  <c r="H261" l="1"/>
  <c r="E262" l="1"/>
  <c r="G262" s="1"/>
  <c r="H262" l="1"/>
  <c r="E263" l="1"/>
  <c r="G263" s="1"/>
  <c r="H263" l="1"/>
  <c r="E264" l="1"/>
  <c r="G264" s="1"/>
  <c r="H264" l="1"/>
  <c r="E265" l="1"/>
  <c r="G265" s="1"/>
  <c r="H265" l="1"/>
  <c r="E266" l="1"/>
  <c r="G266" s="1"/>
  <c r="H266" l="1"/>
  <c r="E267" l="1"/>
  <c r="G267" s="1"/>
  <c r="H267" l="1"/>
  <c r="E268" l="1"/>
  <c r="G268" s="1"/>
  <c r="H268" l="1"/>
  <c r="E269" l="1"/>
  <c r="G269" s="1"/>
  <c r="H269" l="1"/>
  <c r="E270" l="1"/>
  <c r="G270" s="1"/>
  <c r="H270" l="1"/>
  <c r="E271" l="1"/>
  <c r="G271" s="1"/>
  <c r="H271" l="1"/>
  <c r="E272" l="1"/>
  <c r="G272" s="1"/>
  <c r="H272" l="1"/>
  <c r="E273" l="1"/>
  <c r="G273" s="1"/>
  <c r="H273" l="1"/>
  <c r="E274" l="1"/>
  <c r="G274" s="1"/>
  <c r="H274" l="1"/>
  <c r="E275" l="1"/>
  <c r="G275" s="1"/>
  <c r="H275" l="1"/>
  <c r="E276" l="1"/>
  <c r="G276" s="1"/>
  <c r="H276" l="1"/>
  <c r="E277" l="1"/>
  <c r="G277" s="1"/>
  <c r="H277" l="1"/>
  <c r="E278" l="1"/>
  <c r="G278" s="1"/>
  <c r="H278" l="1"/>
  <c r="E279" l="1"/>
  <c r="G279" s="1"/>
  <c r="H279" l="1"/>
  <c r="E280" l="1"/>
  <c r="G280" s="1"/>
  <c r="H280" l="1"/>
  <c r="E281" l="1"/>
  <c r="G281" s="1"/>
  <c r="H281" l="1"/>
  <c r="E282" l="1"/>
  <c r="G282" s="1"/>
  <c r="H282" l="1"/>
  <c r="E283" l="1"/>
  <c r="G283" s="1"/>
  <c r="H283" l="1"/>
  <c r="E284" l="1"/>
  <c r="G284" s="1"/>
  <c r="H284" l="1"/>
  <c r="E285" l="1"/>
  <c r="G285" s="1"/>
  <c r="H285" l="1"/>
  <c r="E286" l="1"/>
  <c r="G286" s="1"/>
  <c r="H286" l="1"/>
  <c r="E287" l="1"/>
  <c r="G287" s="1"/>
  <c r="H287" l="1"/>
  <c r="E288" l="1"/>
  <c r="G288" s="1"/>
  <c r="H288" l="1"/>
  <c r="E289" l="1"/>
  <c r="G289" s="1"/>
  <c r="H289" l="1"/>
  <c r="E290" l="1"/>
  <c r="G290" s="1"/>
  <c r="H290" l="1"/>
  <c r="E291" l="1"/>
  <c r="G291" s="1"/>
  <c r="H291" l="1"/>
  <c r="E292" l="1"/>
  <c r="G292" s="1"/>
  <c r="H292" l="1"/>
  <c r="E293" l="1"/>
  <c r="G293" s="1"/>
  <c r="H293" l="1"/>
  <c r="E294" l="1"/>
  <c r="G294" s="1"/>
  <c r="H294" l="1"/>
  <c r="E295" l="1"/>
  <c r="G295" s="1"/>
  <c r="H295" l="1"/>
  <c r="E296" l="1"/>
  <c r="G296" s="1"/>
  <c r="H296" l="1"/>
  <c r="E297" l="1"/>
  <c r="G297" s="1"/>
  <c r="H297" l="1"/>
  <c r="E298" l="1"/>
  <c r="G298" s="1"/>
  <c r="H298" l="1"/>
  <c r="E299" l="1"/>
  <c r="G299" s="1"/>
  <c r="H299" l="1"/>
  <c r="E300" l="1"/>
  <c r="G300" s="1"/>
  <c r="H300" l="1"/>
  <c r="E301" l="1"/>
  <c r="G301" s="1"/>
  <c r="H301" l="1"/>
  <c r="E302" l="1"/>
  <c r="G302" s="1"/>
  <c r="H302" l="1"/>
  <c r="E303" l="1"/>
  <c r="G303" s="1"/>
  <c r="H303" l="1"/>
  <c r="E304" l="1"/>
  <c r="G304" s="1"/>
  <c r="H304" l="1"/>
  <c r="E305" l="1"/>
  <c r="G305" s="1"/>
  <c r="H305" l="1"/>
  <c r="E306" l="1"/>
  <c r="G306" s="1"/>
  <c r="H306" l="1"/>
  <c r="E307" l="1"/>
  <c r="G307" s="1"/>
  <c r="H307" l="1"/>
  <c r="E308" l="1"/>
  <c r="G308" s="1"/>
  <c r="H308" l="1"/>
  <c r="E309" l="1"/>
  <c r="G309" s="1"/>
  <c r="H309" l="1"/>
  <c r="E310" l="1"/>
  <c r="G310" s="1"/>
  <c r="H310" l="1"/>
  <c r="E311" l="1"/>
  <c r="G311" s="1"/>
  <c r="H311" l="1"/>
  <c r="E312" l="1"/>
  <c r="G312" s="1"/>
  <c r="H312" l="1"/>
  <c r="E313" l="1"/>
  <c r="G313" s="1"/>
  <c r="H313" l="1"/>
  <c r="E314" l="1"/>
  <c r="G314" s="1"/>
  <c r="H314" l="1"/>
  <c r="E315" l="1"/>
  <c r="G315" s="1"/>
  <c r="H315" l="1"/>
  <c r="E316" l="1"/>
  <c r="G316" s="1"/>
  <c r="H316" l="1"/>
  <c r="E317" l="1"/>
  <c r="G317" s="1"/>
  <c r="H317" l="1"/>
  <c r="E318" l="1"/>
  <c r="G318" s="1"/>
  <c r="H318" l="1"/>
  <c r="E319" l="1"/>
  <c r="G319" s="1"/>
  <c r="H319" l="1"/>
  <c r="E320" l="1"/>
  <c r="G320" s="1"/>
  <c r="H320" l="1"/>
  <c r="E321" l="1"/>
  <c r="G321" s="1"/>
  <c r="H321" s="1"/>
  <c r="E322" l="1"/>
  <c r="G322" s="1"/>
  <c r="H322" l="1"/>
  <c r="E323" l="1"/>
  <c r="G323" s="1"/>
  <c r="H323" l="1"/>
  <c r="E324" l="1"/>
  <c r="G324" s="1"/>
  <c r="H324" l="1"/>
  <c r="E325" l="1"/>
  <c r="G325" s="1"/>
  <c r="H325" l="1"/>
  <c r="E326" l="1"/>
  <c r="G326" s="1"/>
  <c r="H326" l="1"/>
  <c r="E327" l="1"/>
  <c r="G327" s="1"/>
  <c r="H327" l="1"/>
  <c r="E328" l="1"/>
  <c r="G328" s="1"/>
  <c r="H328" l="1"/>
  <c r="E329" l="1"/>
  <c r="G329" s="1"/>
  <c r="H329" l="1"/>
  <c r="E330" l="1"/>
  <c r="G330" s="1"/>
  <c r="H330" l="1"/>
  <c r="E331" l="1"/>
  <c r="G331" s="1"/>
  <c r="H331" l="1"/>
  <c r="E332" l="1"/>
  <c r="G332" s="1"/>
  <c r="H332" l="1"/>
  <c r="E333" l="1"/>
  <c r="G333" s="1"/>
  <c r="H333" l="1"/>
  <c r="E334" l="1"/>
  <c r="G334" s="1"/>
  <c r="H334" l="1"/>
  <c r="E335" l="1"/>
  <c r="G335" s="1"/>
  <c r="H335" l="1"/>
  <c r="E336" l="1"/>
  <c r="G336" s="1"/>
  <c r="H336" l="1"/>
  <c r="E337" l="1"/>
  <c r="G337" s="1"/>
  <c r="H337" l="1"/>
  <c r="E338" l="1"/>
  <c r="G338" s="1"/>
  <c r="H338" l="1"/>
  <c r="E339" l="1"/>
  <c r="G339" s="1"/>
  <c r="H339" l="1"/>
  <c r="E340" l="1"/>
  <c r="G340" s="1"/>
  <c r="H340" l="1"/>
  <c r="E341" l="1"/>
  <c r="G341" s="1"/>
  <c r="H341" l="1"/>
  <c r="E342" l="1"/>
  <c r="G342" s="1"/>
  <c r="H342" l="1"/>
  <c r="E343" l="1"/>
  <c r="G343" s="1"/>
  <c r="H343" l="1"/>
  <c r="E344" l="1"/>
  <c r="G344" s="1"/>
  <c r="H344" l="1"/>
  <c r="E345" l="1"/>
  <c r="G345" s="1"/>
  <c r="H345" l="1"/>
  <c r="E346" l="1"/>
  <c r="G346" s="1"/>
  <c r="H346" l="1"/>
  <c r="E347" l="1"/>
  <c r="G347" s="1"/>
  <c r="H347" l="1"/>
  <c r="E348" l="1"/>
  <c r="G348" s="1"/>
  <c r="H348" l="1"/>
  <c r="E349" l="1"/>
  <c r="G349" s="1"/>
  <c r="H349" l="1"/>
  <c r="E350" l="1"/>
  <c r="G350" s="1"/>
  <c r="H350" l="1"/>
  <c r="E351" l="1"/>
  <c r="G351" s="1"/>
  <c r="H351" l="1"/>
  <c r="E352" l="1"/>
  <c r="G352" s="1"/>
  <c r="H352" l="1"/>
  <c r="E353" l="1"/>
  <c r="G353" s="1"/>
  <c r="H353" l="1"/>
  <c r="E354" l="1"/>
  <c r="G354" s="1"/>
  <c r="H354" l="1"/>
  <c r="E355" l="1"/>
  <c r="G355" s="1"/>
  <c r="H355" l="1"/>
  <c r="E356" l="1"/>
  <c r="G356" s="1"/>
  <c r="H356" l="1"/>
  <c r="E357" l="1"/>
  <c r="G357" s="1"/>
  <c r="H357" l="1"/>
  <c r="E358" l="1"/>
  <c r="G358" s="1"/>
  <c r="H358" l="1"/>
  <c r="E359" l="1"/>
  <c r="G359" s="1"/>
  <c r="H359" l="1"/>
  <c r="E360" l="1"/>
  <c r="G360" s="1"/>
  <c r="H360" l="1"/>
  <c r="E361" l="1"/>
  <c r="G361" s="1"/>
  <c r="H361" l="1"/>
  <c r="E362" l="1"/>
  <c r="G362" s="1"/>
  <c r="H362" l="1"/>
  <c r="E363" l="1"/>
  <c r="G363" s="1"/>
  <c r="H363" l="1"/>
  <c r="E364" l="1"/>
  <c r="G364" s="1"/>
  <c r="H364" l="1"/>
  <c r="E365" l="1"/>
  <c r="G365" s="1"/>
  <c r="H365" l="1"/>
  <c r="E366" l="1"/>
  <c r="G366" s="1"/>
  <c r="H366" l="1"/>
  <c r="E367" l="1"/>
  <c r="G367" s="1"/>
  <c r="H367" l="1"/>
  <c r="E368" l="1"/>
  <c r="C8" i="3" s="1"/>
  <c r="C10" s="1"/>
  <c r="G368" i="2" l="1"/>
  <c r="H368" s="1"/>
  <c r="C11" i="3" s="1"/>
  <c r="C12" l="1"/>
</calcChain>
</file>

<file path=xl/sharedStrings.xml><?xml version="1.0" encoding="utf-8"?>
<sst xmlns="http://schemas.openxmlformats.org/spreadsheetml/2006/main" count="70" uniqueCount="36">
  <si>
    <t>Loan Amount</t>
  </si>
  <si>
    <t>Interest Rate</t>
  </si>
  <si>
    <t>Period (Years)</t>
  </si>
  <si>
    <t>Amount</t>
  </si>
  <si>
    <t>Loan Scenario - 1</t>
  </si>
  <si>
    <t>EMI</t>
  </si>
  <si>
    <t>Prepayment Table</t>
  </si>
  <si>
    <t>www.ExcelDataPro.com</t>
  </si>
  <si>
    <t>Loan Start Month-Year</t>
  </si>
  <si>
    <t>:</t>
  </si>
  <si>
    <t>Loan Scenario - 2</t>
  </si>
  <si>
    <t>Loan Scenario - 3</t>
  </si>
  <si>
    <t>S. N.</t>
  </si>
  <si>
    <t>EMI No.</t>
  </si>
  <si>
    <t>Date</t>
  </si>
  <si>
    <t>Balance Loan Amount</t>
  </si>
  <si>
    <t>Principle Amount</t>
  </si>
  <si>
    <t>Interest Amount</t>
  </si>
  <si>
    <t>Pre Payment Amount</t>
  </si>
  <si>
    <t>Month</t>
  </si>
  <si>
    <t>Scenario - 1</t>
  </si>
  <si>
    <t>Scenario - 2</t>
  </si>
  <si>
    <t>Scenario - 3</t>
  </si>
  <si>
    <t>Description</t>
  </si>
  <si>
    <t>EMI -Monthly Installments:</t>
  </si>
  <si>
    <t>Interest Paid:</t>
  </si>
  <si>
    <t>Forclosure Charges:</t>
  </si>
  <si>
    <t>Total Amount Paid:</t>
  </si>
  <si>
    <t>Number of Payments:</t>
  </si>
  <si>
    <t>Last EMI Date:</t>
  </si>
  <si>
    <t>Loan Comparision Calculator</t>
  </si>
  <si>
    <t>Processing Fees</t>
  </si>
  <si>
    <t>Processing Fees:</t>
  </si>
  <si>
    <t>Loan Details Sheet</t>
  </si>
  <si>
    <t>Foreclosure Charges</t>
  </si>
  <si>
    <t>Loan Amortization Schedule</t>
  </si>
</sst>
</file>

<file path=xl/styles.xml><?xml version="1.0" encoding="utf-8"?>
<styleSheet xmlns="http://schemas.openxmlformats.org/spreadsheetml/2006/main">
  <numFmts count="5">
    <numFmt numFmtId="164" formatCode="[$$-409]#,##0"/>
    <numFmt numFmtId="165" formatCode="mmm/yyyy"/>
    <numFmt numFmtId="166" formatCode="[$$-409]#,##0_ ;[Red]\-[$$-409]#,##0\ "/>
    <numFmt numFmtId="167" formatCode="[$-14009]dd/mm/yyyy;@"/>
    <numFmt numFmtId="168" formatCode="[$-14009]dd/mm/yy;@"/>
  </numFmts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4"/>
      <color theme="0"/>
      <name val="Times New Roman"/>
      <family val="1"/>
    </font>
    <font>
      <b/>
      <u/>
      <sz val="30"/>
      <color rgb="FFFFFF00"/>
      <name val="Lucida Calligraphy"/>
      <family val="4"/>
    </font>
    <font>
      <b/>
      <sz val="20"/>
      <color theme="0"/>
      <name val="Cambria"/>
      <family val="1"/>
      <scheme val="major"/>
    </font>
    <font>
      <b/>
      <sz val="14"/>
      <color theme="0"/>
      <name val="Times New Roman"/>
      <family val="1"/>
    </font>
    <font>
      <sz val="14"/>
      <color rgb="FFFFFF00"/>
      <name val="Times New Roman"/>
      <family val="1"/>
    </font>
    <font>
      <b/>
      <sz val="18"/>
      <color theme="0"/>
      <name val="Times New Roman"/>
      <family val="1"/>
    </font>
    <font>
      <b/>
      <sz val="15"/>
      <color theme="0"/>
      <name val="Times New Roman"/>
      <family val="1"/>
    </font>
    <font>
      <sz val="15"/>
      <color theme="0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b/>
      <sz val="35"/>
      <color rgb="FFFFFF00"/>
      <name val="Lucida Calligraphy"/>
      <family val="4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9063500612720877"/>
          <c:y val="0.1479130434508194"/>
          <c:w val="0.77620073526505118"/>
          <c:h val="0.67352960387401939"/>
        </c:manualLayout>
      </c:layout>
      <c:barChart>
        <c:barDir val="col"/>
        <c:grouping val="clustered"/>
        <c:ser>
          <c:idx val="0"/>
          <c:order val="0"/>
          <c:tx>
            <c:strRef>
              <c:f>'Loan Comparision Calculator'!$B$8</c:f>
              <c:strCache>
                <c:ptCount val="1"/>
                <c:pt idx="0">
                  <c:v>Interest Paid: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lang="en-IN" sz="12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'Loan Comparision Calculator'!$C$5:$E$5</c:f>
              <c:strCache>
                <c:ptCount val="3"/>
                <c:pt idx="0">
                  <c:v>Scenario - 1</c:v>
                </c:pt>
                <c:pt idx="1">
                  <c:v>Scenario - 2</c:v>
                </c:pt>
                <c:pt idx="2">
                  <c:v>Scenario - 3</c:v>
                </c:pt>
              </c:strCache>
            </c:strRef>
          </c:cat>
          <c:val>
            <c:numRef>
              <c:f>'Loan Comparision Calculator'!$C$8:$E$8</c:f>
              <c:numCache>
                <c:formatCode>[$$-409]#,##0</c:formatCode>
                <c:ptCount val="3"/>
                <c:pt idx="0">
                  <c:v>174938.12655639974</c:v>
                </c:pt>
                <c:pt idx="1">
                  <c:v>190295.20547210617</c:v>
                </c:pt>
                <c:pt idx="2">
                  <c:v>182592.10822450189</c:v>
                </c:pt>
              </c:numCache>
            </c:numRef>
          </c:val>
        </c:ser>
        <c:dLbls>
          <c:showVal val="1"/>
        </c:dLbls>
        <c:axId val="113852800"/>
        <c:axId val="113854336"/>
      </c:barChart>
      <c:catAx>
        <c:axId val="113852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3854336"/>
        <c:crosses val="autoZero"/>
        <c:auto val="1"/>
        <c:lblAlgn val="ctr"/>
        <c:lblOffset val="100"/>
      </c:catAx>
      <c:valAx>
        <c:axId val="113854336"/>
        <c:scaling>
          <c:orientation val="minMax"/>
          <c:min val="0"/>
        </c:scaling>
        <c:axPos val="l"/>
        <c:majorGridlines/>
        <c:numFmt formatCode="[$$-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385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971925072948967"/>
          <c:y val="0.93551255544683731"/>
          <c:w val="0.24652947978021109"/>
          <c:h val="5.9993817503836581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7" l="0.11811023622047247" r="0.11811023622047247" t="0.11811023622047247" header="0.31496062992125995" footer="0.31496062992125995"/>
    <c:pageSetup paperSize="9" orientation="landscape" horizontalDpi="30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t>Total Amount </a:t>
            </a:r>
          </a:p>
        </c:rich>
      </c:tx>
      <c:layout>
        <c:manualLayout>
          <c:xMode val="edge"/>
          <c:yMode val="edge"/>
          <c:x val="0.34646160543319077"/>
          <c:y val="2.2080572356253519E-2"/>
        </c:manualLayout>
      </c:layout>
    </c:title>
    <c:plotArea>
      <c:layout>
        <c:manualLayout>
          <c:layoutTarget val="inner"/>
          <c:xMode val="edge"/>
          <c:yMode val="edge"/>
          <c:x val="0.18097477889431679"/>
          <c:y val="0.14645145449706831"/>
          <c:w val="0.77582036846099933"/>
          <c:h val="0.68452542807577244"/>
        </c:manualLayout>
      </c:layout>
      <c:barChart>
        <c:barDir val="col"/>
        <c:grouping val="clustered"/>
        <c:ser>
          <c:idx val="0"/>
          <c:order val="0"/>
          <c:tx>
            <c:strRef>
              <c:f>'Loan Comparision Calculator'!$B$10</c:f>
              <c:strCache>
                <c:ptCount val="1"/>
                <c:pt idx="0">
                  <c:v>Total Amount Paid: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lang="en-IN" sz="12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'Loan Comparision Calculator'!$C$5:$E$5</c:f>
              <c:strCache>
                <c:ptCount val="3"/>
                <c:pt idx="0">
                  <c:v>Scenario - 1</c:v>
                </c:pt>
                <c:pt idx="1">
                  <c:v>Scenario - 2</c:v>
                </c:pt>
                <c:pt idx="2">
                  <c:v>Scenario - 3</c:v>
                </c:pt>
              </c:strCache>
            </c:strRef>
          </c:cat>
          <c:val>
            <c:numRef>
              <c:f>'Loan Comparision Calculator'!$C$10:$E$10</c:f>
              <c:numCache>
                <c:formatCode>[$$-409]#,##0</c:formatCode>
                <c:ptCount val="3"/>
                <c:pt idx="0">
                  <c:v>684938.12655639974</c:v>
                </c:pt>
                <c:pt idx="1">
                  <c:v>698295.20547210611</c:v>
                </c:pt>
                <c:pt idx="2">
                  <c:v>682592.10822450183</c:v>
                </c:pt>
              </c:numCache>
            </c:numRef>
          </c:val>
        </c:ser>
        <c:dLbls>
          <c:showVal val="1"/>
        </c:dLbls>
        <c:axId val="113899392"/>
        <c:axId val="113900928"/>
      </c:barChart>
      <c:catAx>
        <c:axId val="113899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3900928"/>
        <c:crosses val="autoZero"/>
        <c:auto val="1"/>
        <c:lblAlgn val="ctr"/>
        <c:lblOffset val="100"/>
      </c:catAx>
      <c:valAx>
        <c:axId val="113900928"/>
        <c:scaling>
          <c:orientation val="minMax"/>
          <c:max val="1000000"/>
          <c:min val="0"/>
        </c:scaling>
        <c:axPos val="l"/>
        <c:majorGridlines/>
        <c:numFmt formatCode="[$$-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389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72169899999863"/>
          <c:y val="0.93335176145726773"/>
          <c:w val="0.32320481511746491"/>
          <c:h val="6.3892064826235564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t>EMI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083632871920497"/>
          <c:y val="0.15387370473563927"/>
          <c:w val="0.80056694279691942"/>
          <c:h val="0.6527350399213"/>
        </c:manualLayout>
      </c:layout>
      <c:barChart>
        <c:barDir val="col"/>
        <c:grouping val="clustered"/>
        <c:ser>
          <c:idx val="0"/>
          <c:order val="0"/>
          <c:tx>
            <c:strRef>
              <c:f>'Loan Comparision Calculator'!$B$7</c:f>
              <c:strCache>
                <c:ptCount val="1"/>
                <c:pt idx="0">
                  <c:v>EMI -Monthly Installments: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lang="en-IN" sz="12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'Loan Comparision Calculator'!$C$5:$E$5</c:f>
              <c:strCache>
                <c:ptCount val="3"/>
                <c:pt idx="0">
                  <c:v>Scenario - 1</c:v>
                </c:pt>
                <c:pt idx="1">
                  <c:v>Scenario - 2</c:v>
                </c:pt>
                <c:pt idx="2">
                  <c:v>Scenario - 3</c:v>
                </c:pt>
              </c:strCache>
            </c:strRef>
          </c:cat>
          <c:val>
            <c:numRef>
              <c:f>'Loan Comparision Calculator'!$C$7:$E$7</c:f>
              <c:numCache>
                <c:formatCode>[$$-409]#,##0</c:formatCode>
                <c:ptCount val="3"/>
                <c:pt idx="0">
                  <c:v>11248.97</c:v>
                </c:pt>
                <c:pt idx="1">
                  <c:v>11504.93</c:v>
                </c:pt>
                <c:pt idx="2">
                  <c:v>11376.54</c:v>
                </c:pt>
              </c:numCache>
            </c:numRef>
          </c:val>
        </c:ser>
        <c:dLbls>
          <c:showVal val="1"/>
        </c:dLbls>
        <c:axId val="114773376"/>
        <c:axId val="114779264"/>
      </c:barChart>
      <c:catAx>
        <c:axId val="1147733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4779264"/>
        <c:crosses val="autoZero"/>
        <c:auto val="1"/>
        <c:lblAlgn val="ctr"/>
        <c:lblOffset val="100"/>
      </c:catAx>
      <c:valAx>
        <c:axId val="114779264"/>
        <c:scaling>
          <c:orientation val="minMax"/>
          <c:min val="0"/>
        </c:scaling>
        <c:axPos val="l"/>
        <c:majorGridlines/>
        <c:numFmt formatCode="[$$-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477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507412098908278"/>
          <c:y val="0.91348577595917302"/>
          <c:w val="0.37476318852705109"/>
          <c:h val="8.2931990165075173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017" footer="0.31496062992126017"/>
    <c:pageSetup paperSize="9" orientation="landscape" horizontalDpi="30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t>Installments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105432487683904"/>
          <c:y val="0.1447733163789309"/>
          <c:w val="0.86326939871427644"/>
          <c:h val="0.67772908821179956"/>
        </c:manualLayout>
      </c:layout>
      <c:barChart>
        <c:barDir val="col"/>
        <c:grouping val="clustered"/>
        <c:ser>
          <c:idx val="0"/>
          <c:order val="0"/>
          <c:tx>
            <c:strRef>
              <c:f>'Loan Comparision Calculator'!$B$11</c:f>
              <c:strCache>
                <c:ptCount val="1"/>
                <c:pt idx="0">
                  <c:v>Number of Payments: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lang="en-IN" sz="12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'Loan Comparision Calculator'!$C$5:$E$5</c:f>
              <c:strCache>
                <c:ptCount val="3"/>
                <c:pt idx="0">
                  <c:v>Scenario - 1</c:v>
                </c:pt>
                <c:pt idx="1">
                  <c:v>Scenario - 2</c:v>
                </c:pt>
                <c:pt idx="2">
                  <c:v>Scenario - 3</c:v>
                </c:pt>
              </c:strCache>
            </c:strRef>
          </c:cat>
          <c:val>
            <c:numRef>
              <c:f>'Loan Comparision Calculator'!$C$11:$E$11</c:f>
              <c:numCache>
                <c:formatCode>General</c:formatCode>
                <c:ptCount val="3"/>
                <c:pt idx="0">
                  <c:v>60</c:v>
                </c:pt>
                <c:pt idx="1">
                  <c:v>60</c:v>
                </c:pt>
                <c:pt idx="2">
                  <c:v>60</c:v>
                </c:pt>
              </c:numCache>
            </c:numRef>
          </c:val>
        </c:ser>
        <c:dLbls>
          <c:showVal val="1"/>
        </c:dLbls>
        <c:axId val="114828416"/>
        <c:axId val="114829952"/>
      </c:barChart>
      <c:catAx>
        <c:axId val="1148284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4829952"/>
        <c:crosses val="autoZero"/>
        <c:auto val="1"/>
        <c:lblAlgn val="ctr"/>
        <c:lblOffset val="100"/>
      </c:catAx>
      <c:valAx>
        <c:axId val="114829952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482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41642278539769"/>
          <c:y val="0.92829754976280143"/>
          <c:w val="0.32298260468435508"/>
          <c:h val="7.0634974975954098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9526</xdr:colOff>
      <xdr:row>1</xdr:row>
      <xdr:rowOff>0</xdr:rowOff>
    </xdr:from>
    <xdr:to>
      <xdr:col>9</xdr:col>
      <xdr:colOff>1071030</xdr:colOff>
      <xdr:row>2</xdr:row>
      <xdr:rowOff>400050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6" y="123825"/>
          <a:ext cx="1061504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19051</xdr:colOff>
      <xdr:row>1</xdr:row>
      <xdr:rowOff>9525</xdr:rowOff>
    </xdr:from>
    <xdr:to>
      <xdr:col>17</xdr:col>
      <xdr:colOff>889293</xdr:colOff>
      <xdr:row>2</xdr:row>
      <xdr:rowOff>323850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72801" y="133350"/>
          <a:ext cx="870242" cy="866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24192</xdr:colOff>
      <xdr:row>13</xdr:row>
      <xdr:rowOff>28574</xdr:rowOff>
    </xdr:from>
    <xdr:to>
      <xdr:col>4</xdr:col>
      <xdr:colOff>1247776</xdr:colOff>
      <xdr:row>25</xdr:row>
      <xdr:rowOff>238124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42181</xdr:colOff>
      <xdr:row>27</xdr:row>
      <xdr:rowOff>26155</xdr:rowOff>
    </xdr:from>
    <xdr:to>
      <xdr:col>1</xdr:col>
      <xdr:colOff>4229100</xdr:colOff>
      <xdr:row>40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28576</xdr:colOff>
      <xdr:row>13</xdr:row>
      <xdr:rowOff>38100</xdr:rowOff>
    </xdr:from>
    <xdr:to>
      <xdr:col>1</xdr:col>
      <xdr:colOff>4229100</xdr:colOff>
      <xdr:row>26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41274</xdr:colOff>
      <xdr:row>27</xdr:row>
      <xdr:rowOff>38100</xdr:rowOff>
    </xdr:from>
    <xdr:to>
      <xdr:col>4</xdr:col>
      <xdr:colOff>1238250</xdr:colOff>
      <xdr:row>40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28576</xdr:colOff>
      <xdr:row>1</xdr:row>
      <xdr:rowOff>1</xdr:rowOff>
    </xdr:from>
    <xdr:to>
      <xdr:col>4</xdr:col>
      <xdr:colOff>1247775</xdr:colOff>
      <xdr:row>2</xdr:row>
      <xdr:rowOff>519018</xdr:rowOff>
    </xdr:to>
    <xdr:pic>
      <xdr:nvPicPr>
        <xdr:cNvPr id="7" name="Picture 6" descr="Logo International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43801" y="123826"/>
          <a:ext cx="1219199" cy="121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F4" sqref="F4"/>
    </sheetView>
  </sheetViews>
  <sheetFormatPr defaultColWidth="8.7109375" defaultRowHeight="18.75"/>
  <cols>
    <col min="1" max="1" width="1.5703125" style="1" customWidth="1"/>
    <col min="2" max="2" width="7" style="1" bestFit="1" customWidth="1"/>
    <col min="3" max="3" width="25" style="1" bestFit="1" customWidth="1"/>
    <col min="4" max="4" width="16.42578125" style="1" customWidth="1"/>
    <col min="5" max="5" width="1.5703125" style="1" customWidth="1"/>
    <col min="6" max="6" width="25.140625" style="1" bestFit="1" customWidth="1"/>
    <col min="7" max="7" width="14.28515625" style="1" customWidth="1"/>
    <col min="8" max="8" width="1.5703125" style="1" customWidth="1"/>
    <col min="9" max="9" width="25.140625" style="1" bestFit="1" customWidth="1"/>
    <col min="10" max="10" width="16.140625" style="1" customWidth="1"/>
    <col min="11" max="11" width="1.5703125" style="1" customWidth="1"/>
    <col min="12" max="16384" width="8.7109375" style="1"/>
  </cols>
  <sheetData>
    <row r="1" spans="1:11" ht="9.9499999999999993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1.75" thickTop="1" thickBot="1">
      <c r="A2" s="2"/>
      <c r="B2" s="50" t="s">
        <v>7</v>
      </c>
      <c r="C2" s="50"/>
      <c r="D2" s="50"/>
      <c r="E2" s="50"/>
      <c r="F2" s="50"/>
      <c r="G2" s="50"/>
      <c r="H2" s="50"/>
      <c r="I2" s="50"/>
      <c r="J2" s="26"/>
      <c r="K2" s="2"/>
    </row>
    <row r="3" spans="1:11" ht="32.25" thickTop="1" thickBot="1">
      <c r="A3" s="2"/>
      <c r="B3" s="51" t="s">
        <v>33</v>
      </c>
      <c r="C3" s="51"/>
      <c r="D3" s="51"/>
      <c r="E3" s="51"/>
      <c r="F3" s="51"/>
      <c r="G3" s="51"/>
      <c r="H3" s="51"/>
      <c r="I3" s="51"/>
      <c r="J3" s="27"/>
      <c r="K3" s="2"/>
    </row>
    <row r="4" spans="1:11" ht="20.25" thickTop="1" thickBot="1">
      <c r="A4" s="2"/>
      <c r="B4" s="28" t="s">
        <v>8</v>
      </c>
      <c r="C4" s="56"/>
      <c r="D4" s="29"/>
      <c r="E4" s="6" t="s">
        <v>9</v>
      </c>
      <c r="F4" s="34">
        <v>43831</v>
      </c>
      <c r="G4" s="57"/>
      <c r="H4" s="58"/>
      <c r="I4" s="58"/>
      <c r="J4" s="59"/>
      <c r="K4" s="2"/>
    </row>
    <row r="5" spans="1:11" ht="9.9499999999999993" customHeight="1" thickTop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 thickTop="1" thickBot="1">
      <c r="A6" s="2"/>
      <c r="B6" s="35" t="s">
        <v>5</v>
      </c>
      <c r="C6" s="35"/>
      <c r="D6" s="14">
        <f>IFERROR(ROUNDUP(-PMT((D10/12),D9*12,D8,,0),2),"")</f>
        <v>11248.97</v>
      </c>
      <c r="E6" s="2"/>
      <c r="F6" s="8" t="s">
        <v>5</v>
      </c>
      <c r="G6" s="14">
        <f>IFERROR(ROUNDUP(-PMT((G10/12),G9*12,G8,,0),2),"")</f>
        <v>11504.93</v>
      </c>
      <c r="H6" s="2"/>
      <c r="I6" s="8" t="s">
        <v>5</v>
      </c>
      <c r="J6" s="14">
        <f>IFERROR(ROUNDUP(-PMT((J10/12),J9*12,J8,,0),2),"")</f>
        <v>11376.54</v>
      </c>
      <c r="K6" s="2"/>
    </row>
    <row r="7" spans="1:11" ht="20.25" thickTop="1" thickBot="1">
      <c r="A7" s="2"/>
      <c r="B7" s="21" t="s">
        <v>4</v>
      </c>
      <c r="C7" s="21"/>
      <c r="D7" s="21"/>
      <c r="E7" s="2"/>
      <c r="F7" s="21" t="s">
        <v>10</v>
      </c>
      <c r="G7" s="21"/>
      <c r="H7" s="2"/>
      <c r="I7" s="21" t="s">
        <v>11</v>
      </c>
      <c r="J7" s="21"/>
      <c r="K7" s="2"/>
    </row>
    <row r="8" spans="1:11" ht="20.25" thickTop="1" thickBot="1">
      <c r="A8" s="2"/>
      <c r="B8" s="21" t="s">
        <v>0</v>
      </c>
      <c r="C8" s="21"/>
      <c r="D8" s="10">
        <v>500000</v>
      </c>
      <c r="E8" s="2"/>
      <c r="F8" s="6" t="s">
        <v>0</v>
      </c>
      <c r="G8" s="10">
        <v>500000</v>
      </c>
      <c r="H8" s="2"/>
      <c r="I8" s="6" t="s">
        <v>0</v>
      </c>
      <c r="J8" s="10">
        <v>500000</v>
      </c>
      <c r="K8" s="2"/>
    </row>
    <row r="9" spans="1:11" ht="20.25" thickTop="1" thickBot="1">
      <c r="A9" s="2"/>
      <c r="B9" s="21" t="s">
        <v>2</v>
      </c>
      <c r="C9" s="21"/>
      <c r="D9" s="11">
        <v>5</v>
      </c>
      <c r="E9" s="2"/>
      <c r="F9" s="6" t="s">
        <v>2</v>
      </c>
      <c r="G9" s="11">
        <v>5</v>
      </c>
      <c r="H9" s="2"/>
      <c r="I9" s="6" t="s">
        <v>2</v>
      </c>
      <c r="J9" s="11">
        <v>5</v>
      </c>
      <c r="K9" s="2"/>
    </row>
    <row r="10" spans="1:11" ht="20.25" thickTop="1" thickBot="1">
      <c r="A10" s="2"/>
      <c r="B10" s="21" t="s">
        <v>1</v>
      </c>
      <c r="C10" s="21"/>
      <c r="D10" s="13">
        <v>0.125</v>
      </c>
      <c r="E10" s="2"/>
      <c r="F10" s="6" t="s">
        <v>1</v>
      </c>
      <c r="G10" s="13">
        <v>0.13500000000000001</v>
      </c>
      <c r="H10" s="2"/>
      <c r="I10" s="6" t="s">
        <v>1</v>
      </c>
      <c r="J10" s="13">
        <v>0.13</v>
      </c>
      <c r="K10" s="2"/>
    </row>
    <row r="11" spans="1:11" ht="20.25" thickTop="1" thickBot="1">
      <c r="A11" s="2"/>
      <c r="B11" s="28" t="s">
        <v>31</v>
      </c>
      <c r="C11" s="29"/>
      <c r="D11" s="10">
        <v>10000</v>
      </c>
      <c r="E11" s="2"/>
      <c r="F11" s="6" t="s">
        <v>31</v>
      </c>
      <c r="G11" s="10">
        <v>8000</v>
      </c>
      <c r="H11" s="2"/>
      <c r="I11" s="6" t="s">
        <v>31</v>
      </c>
      <c r="J11" s="10">
        <v>0</v>
      </c>
      <c r="K11" s="2"/>
    </row>
    <row r="12" spans="1:11" ht="20.25" thickTop="1" thickBot="1">
      <c r="A12" s="2"/>
      <c r="B12" s="21" t="s">
        <v>34</v>
      </c>
      <c r="C12" s="21"/>
      <c r="D12" s="13">
        <v>0.03</v>
      </c>
      <c r="E12" s="2"/>
      <c r="F12" s="6" t="s">
        <v>34</v>
      </c>
      <c r="G12" s="13">
        <v>2.5000000000000001E-2</v>
      </c>
      <c r="H12" s="2"/>
      <c r="I12" s="6" t="s">
        <v>34</v>
      </c>
      <c r="J12" s="13">
        <v>0.02</v>
      </c>
      <c r="K12" s="2"/>
    </row>
    <row r="13" spans="1:11" ht="9.9499999999999993" customHeight="1" thickTop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 thickTop="1" thickBot="1">
      <c r="A14" s="2"/>
      <c r="B14" s="22" t="s">
        <v>12</v>
      </c>
      <c r="C14" s="21" t="s">
        <v>6</v>
      </c>
      <c r="D14" s="21"/>
      <c r="E14" s="2"/>
      <c r="F14" s="21" t="s">
        <v>6</v>
      </c>
      <c r="G14" s="21"/>
      <c r="H14" s="2"/>
      <c r="I14" s="21" t="s">
        <v>6</v>
      </c>
      <c r="J14" s="21"/>
      <c r="K14" s="2"/>
    </row>
    <row r="15" spans="1:11" ht="20.25" thickTop="1" thickBot="1">
      <c r="A15" s="2"/>
      <c r="B15" s="23"/>
      <c r="C15" s="6" t="s">
        <v>3</v>
      </c>
      <c r="D15" s="6" t="s">
        <v>19</v>
      </c>
      <c r="E15" s="2"/>
      <c r="F15" s="6" t="s">
        <v>3</v>
      </c>
      <c r="G15" s="6" t="s">
        <v>19</v>
      </c>
      <c r="H15" s="2"/>
      <c r="I15" s="6" t="s">
        <v>3</v>
      </c>
      <c r="J15" s="6" t="s">
        <v>19</v>
      </c>
      <c r="K15" s="2"/>
    </row>
    <row r="16" spans="1:11" ht="20.25" thickTop="1" thickBot="1">
      <c r="A16" s="2"/>
      <c r="B16" s="6">
        <v>1</v>
      </c>
      <c r="C16" s="10"/>
      <c r="D16" s="12"/>
      <c r="E16" s="2"/>
      <c r="F16" s="10"/>
      <c r="G16" s="12"/>
      <c r="H16" s="2"/>
      <c r="I16" s="10"/>
      <c r="J16" s="12"/>
      <c r="K16" s="2"/>
    </row>
    <row r="17" spans="1:11" ht="20.25" thickTop="1" thickBot="1">
      <c r="A17" s="2"/>
      <c r="B17" s="6">
        <v>2</v>
      </c>
      <c r="C17" s="10"/>
      <c r="D17" s="12"/>
      <c r="E17" s="2"/>
      <c r="F17" s="10"/>
      <c r="G17" s="12"/>
      <c r="H17" s="2"/>
      <c r="I17" s="10"/>
      <c r="J17" s="12"/>
      <c r="K17" s="2"/>
    </row>
    <row r="18" spans="1:11" ht="20.25" thickTop="1" thickBot="1">
      <c r="A18" s="2"/>
      <c r="B18" s="6">
        <v>3</v>
      </c>
      <c r="C18" s="10"/>
      <c r="D18" s="12"/>
      <c r="E18" s="2"/>
      <c r="F18" s="10"/>
      <c r="G18" s="12"/>
      <c r="H18" s="2"/>
      <c r="I18" s="10"/>
      <c r="J18" s="12"/>
      <c r="K18" s="2"/>
    </row>
    <row r="19" spans="1:11" ht="20.25" thickTop="1" thickBot="1">
      <c r="A19" s="2"/>
      <c r="B19" s="6">
        <v>4</v>
      </c>
      <c r="C19" s="10"/>
      <c r="D19" s="12"/>
      <c r="E19" s="2"/>
      <c r="F19" s="10"/>
      <c r="G19" s="12"/>
      <c r="H19" s="2"/>
      <c r="I19" s="10"/>
      <c r="J19" s="12"/>
      <c r="K19" s="2"/>
    </row>
    <row r="20" spans="1:11" ht="20.25" thickTop="1" thickBot="1">
      <c r="A20" s="2"/>
      <c r="B20" s="6">
        <v>5</v>
      </c>
      <c r="C20" s="10"/>
      <c r="D20" s="12"/>
      <c r="E20" s="2"/>
      <c r="F20" s="10"/>
      <c r="G20" s="12"/>
      <c r="H20" s="2"/>
      <c r="I20" s="10"/>
      <c r="J20" s="12"/>
      <c r="K20" s="2"/>
    </row>
    <row r="21" spans="1:11" ht="20.25" thickTop="1" thickBot="1">
      <c r="A21" s="2"/>
      <c r="B21" s="6">
        <v>6</v>
      </c>
      <c r="C21" s="10"/>
      <c r="D21" s="12"/>
      <c r="E21" s="2"/>
      <c r="F21" s="10"/>
      <c r="G21" s="12"/>
      <c r="H21" s="2"/>
      <c r="I21" s="10"/>
      <c r="J21" s="12"/>
      <c r="K21" s="2"/>
    </row>
    <row r="22" spans="1:11" ht="20.25" thickTop="1" thickBot="1">
      <c r="A22" s="2"/>
      <c r="B22" s="6">
        <v>7</v>
      </c>
      <c r="C22" s="10"/>
      <c r="D22" s="12"/>
      <c r="E22" s="2"/>
      <c r="F22" s="10"/>
      <c r="G22" s="12"/>
      <c r="H22" s="2"/>
      <c r="I22" s="10"/>
      <c r="J22" s="12"/>
      <c r="K22" s="2"/>
    </row>
    <row r="23" spans="1:11" ht="20.25" thickTop="1" thickBot="1">
      <c r="A23" s="2"/>
      <c r="B23" s="6">
        <v>8</v>
      </c>
      <c r="C23" s="10"/>
      <c r="D23" s="12"/>
      <c r="E23" s="2"/>
      <c r="F23" s="10"/>
      <c r="G23" s="12"/>
      <c r="H23" s="2"/>
      <c r="I23" s="10"/>
      <c r="J23" s="12"/>
      <c r="K23" s="2"/>
    </row>
    <row r="24" spans="1:11" ht="20.25" thickTop="1" thickBot="1">
      <c r="A24" s="2"/>
      <c r="B24" s="6">
        <v>9</v>
      </c>
      <c r="C24" s="10"/>
      <c r="D24" s="12"/>
      <c r="E24" s="2"/>
      <c r="F24" s="10"/>
      <c r="G24" s="12"/>
      <c r="H24" s="2"/>
      <c r="I24" s="10"/>
      <c r="J24" s="12"/>
      <c r="K24" s="2"/>
    </row>
    <row r="25" spans="1:11" ht="20.25" thickTop="1" thickBot="1">
      <c r="A25" s="2"/>
      <c r="B25" s="6">
        <v>10</v>
      </c>
      <c r="C25" s="10"/>
      <c r="D25" s="12"/>
      <c r="E25" s="2"/>
      <c r="F25" s="10"/>
      <c r="G25" s="12"/>
      <c r="H25" s="2"/>
      <c r="I25" s="10"/>
      <c r="J25" s="12"/>
      <c r="K25" s="2"/>
    </row>
    <row r="26" spans="1:11" ht="20.25" thickTop="1" thickBot="1">
      <c r="A26" s="2"/>
      <c r="B26" s="6">
        <v>11</v>
      </c>
      <c r="C26" s="10"/>
      <c r="D26" s="12"/>
      <c r="E26" s="2"/>
      <c r="F26" s="10"/>
      <c r="G26" s="12"/>
      <c r="H26" s="2"/>
      <c r="I26" s="10"/>
      <c r="J26" s="12"/>
      <c r="K26" s="2"/>
    </row>
    <row r="27" spans="1:11" ht="20.25" thickTop="1" thickBot="1">
      <c r="A27" s="2"/>
      <c r="B27" s="6">
        <v>12</v>
      </c>
      <c r="C27" s="10"/>
      <c r="D27" s="12"/>
      <c r="E27" s="2"/>
      <c r="F27" s="10"/>
      <c r="G27" s="12"/>
      <c r="H27" s="2"/>
      <c r="I27" s="10"/>
      <c r="J27" s="12"/>
      <c r="K27" s="2"/>
    </row>
    <row r="28" spans="1:11" ht="20.25" thickTop="1" thickBot="1">
      <c r="A28" s="2"/>
      <c r="B28" s="6"/>
      <c r="C28" s="18">
        <f>SUM(C16:C27)</f>
        <v>0</v>
      </c>
      <c r="D28" s="7"/>
      <c r="E28" s="2"/>
      <c r="F28" s="18">
        <f>SUM(F16:F27)</f>
        <v>0</v>
      </c>
      <c r="G28" s="7"/>
      <c r="H28" s="2"/>
      <c r="I28" s="18">
        <f>SUM(I16:I27)</f>
        <v>0</v>
      </c>
      <c r="J28" s="7"/>
      <c r="K28" s="2"/>
    </row>
    <row r="29" spans="1:11" ht="9.9499999999999993" customHeight="1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7">
    <mergeCell ref="B10:C10"/>
    <mergeCell ref="B12:C12"/>
    <mergeCell ref="B11:C11"/>
    <mergeCell ref="C14:D14"/>
    <mergeCell ref="F14:G14"/>
    <mergeCell ref="I14:J14"/>
    <mergeCell ref="B14:B15"/>
    <mergeCell ref="B2:I2"/>
    <mergeCell ref="B3:I3"/>
    <mergeCell ref="J2:J3"/>
    <mergeCell ref="F7:G7"/>
    <mergeCell ref="I7:J7"/>
    <mergeCell ref="B4:D4"/>
    <mergeCell ref="B6:C6"/>
    <mergeCell ref="B7:D7"/>
    <mergeCell ref="B8:C8"/>
    <mergeCell ref="B9:C9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9"/>
  <sheetViews>
    <sheetView workbookViewId="0">
      <selection activeCell="B4" sqref="B4"/>
    </sheetView>
  </sheetViews>
  <sheetFormatPr defaultColWidth="8.7109375" defaultRowHeight="18.75"/>
  <cols>
    <col min="1" max="1" width="1.5703125" style="1" customWidth="1"/>
    <col min="2" max="2" width="7" style="1" customWidth="1"/>
    <col min="3" max="3" width="10.7109375" style="1" bestFit="1" customWidth="1"/>
    <col min="4" max="4" width="1.5703125" style="1" customWidth="1"/>
    <col min="5" max="5" width="10.5703125" style="1" customWidth="1"/>
    <col min="6" max="8" width="13.5703125" style="1" customWidth="1"/>
    <col min="9" max="9" width="1.5703125" style="1" customWidth="1"/>
    <col min="10" max="10" width="10.5703125" style="1" customWidth="1"/>
    <col min="11" max="13" width="13.5703125" style="1" customWidth="1"/>
    <col min="14" max="14" width="1.5703125" style="1" customWidth="1"/>
    <col min="15" max="15" width="10.5703125" style="1" customWidth="1"/>
    <col min="16" max="18" width="13.5703125" style="1" customWidth="1"/>
    <col min="19" max="19" width="1.5703125" style="1" customWidth="1"/>
    <col min="20" max="16384" width="8.7109375" style="1"/>
  </cols>
  <sheetData>
    <row r="1" spans="1:19" ht="9.9499999999999993" customHeight="1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43.5" thickTop="1" thickBot="1">
      <c r="A2" s="15"/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53"/>
      <c r="S2" s="15"/>
    </row>
    <row r="3" spans="1:19" ht="27" thickTop="1" thickBot="1">
      <c r="A3" s="15"/>
      <c r="B3" s="25" t="s">
        <v>35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53"/>
      <c r="S3" s="15"/>
    </row>
    <row r="4" spans="1:19" ht="9.9499999999999993" customHeight="1" thickTop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20.25" thickTop="1" thickBot="1">
      <c r="A5" s="15"/>
      <c r="B5" s="32" t="s">
        <v>13</v>
      </c>
      <c r="C5" s="32" t="s">
        <v>14</v>
      </c>
      <c r="D5" s="60"/>
      <c r="E5" s="21" t="s">
        <v>4</v>
      </c>
      <c r="F5" s="21"/>
      <c r="G5" s="21"/>
      <c r="H5" s="21"/>
      <c r="I5" s="60"/>
      <c r="J5" s="21" t="s">
        <v>10</v>
      </c>
      <c r="K5" s="21"/>
      <c r="L5" s="21"/>
      <c r="M5" s="21"/>
      <c r="N5" s="60"/>
      <c r="O5" s="21" t="s">
        <v>11</v>
      </c>
      <c r="P5" s="21"/>
      <c r="Q5" s="21"/>
      <c r="R5" s="21"/>
      <c r="S5" s="15"/>
    </row>
    <row r="6" spans="1:19" ht="18" customHeight="1" thickTop="1" thickBot="1">
      <c r="A6" s="15"/>
      <c r="B6" s="32"/>
      <c r="C6" s="32"/>
      <c r="D6" s="61"/>
      <c r="E6" s="28" t="s">
        <v>5</v>
      </c>
      <c r="F6" s="29"/>
      <c r="G6" s="30">
        <f>'Loan Details'!D6</f>
        <v>11248.97</v>
      </c>
      <c r="H6" s="31"/>
      <c r="I6" s="61"/>
      <c r="J6" s="28" t="s">
        <v>5</v>
      </c>
      <c r="K6" s="29"/>
      <c r="L6" s="30">
        <f>'Loan Details'!G6</f>
        <v>11504.93</v>
      </c>
      <c r="M6" s="31"/>
      <c r="N6" s="61"/>
      <c r="O6" s="28" t="s">
        <v>5</v>
      </c>
      <c r="P6" s="29"/>
      <c r="Q6" s="30">
        <f>'Loan Details'!J6</f>
        <v>11376.54</v>
      </c>
      <c r="R6" s="31"/>
      <c r="S6" s="15"/>
    </row>
    <row r="7" spans="1:19" s="17" customFormat="1" ht="57.75" thickTop="1" thickBot="1">
      <c r="A7" s="16"/>
      <c r="B7" s="32"/>
      <c r="C7" s="32"/>
      <c r="D7" s="61"/>
      <c r="E7" s="19" t="s">
        <v>17</v>
      </c>
      <c r="F7" s="19" t="s">
        <v>18</v>
      </c>
      <c r="G7" s="19" t="s">
        <v>16</v>
      </c>
      <c r="H7" s="19" t="s">
        <v>15</v>
      </c>
      <c r="I7" s="61"/>
      <c r="J7" s="19" t="s">
        <v>17</v>
      </c>
      <c r="K7" s="19" t="s">
        <v>18</v>
      </c>
      <c r="L7" s="19" t="s">
        <v>16</v>
      </c>
      <c r="M7" s="19" t="s">
        <v>15</v>
      </c>
      <c r="N7" s="61"/>
      <c r="O7" s="19" t="s">
        <v>17</v>
      </c>
      <c r="P7" s="19" t="s">
        <v>18</v>
      </c>
      <c r="Q7" s="19" t="s">
        <v>16</v>
      </c>
      <c r="R7" s="19" t="s">
        <v>15</v>
      </c>
      <c r="S7" s="16"/>
    </row>
    <row r="8" spans="1:19" ht="20.25" thickTop="1" thickBot="1">
      <c r="A8" s="15"/>
      <c r="B8" s="3">
        <v>0</v>
      </c>
      <c r="C8" s="20">
        <f>IF('Loan Details'!F4="", "", 'Loan Details'!F4)</f>
        <v>43831</v>
      </c>
      <c r="D8" s="61"/>
      <c r="E8" s="9"/>
      <c r="F8" s="9"/>
      <c r="G8" s="9"/>
      <c r="H8" s="9">
        <f>'Loan Details'!D8</f>
        <v>500000</v>
      </c>
      <c r="I8" s="61"/>
      <c r="J8" s="9"/>
      <c r="K8" s="9"/>
      <c r="L8" s="9"/>
      <c r="M8" s="9">
        <f>'Loan Details'!G8</f>
        <v>500000</v>
      </c>
      <c r="N8" s="61"/>
      <c r="O8" s="9"/>
      <c r="P8" s="9"/>
      <c r="Q8" s="9"/>
      <c r="R8" s="9">
        <f>'Loan Details'!J8</f>
        <v>500000</v>
      </c>
      <c r="S8" s="15"/>
    </row>
    <row r="9" spans="1:19" ht="20.25" thickTop="1" thickBot="1">
      <c r="A9" s="15"/>
      <c r="B9" s="3">
        <v>1</v>
      </c>
      <c r="C9" s="20">
        <f>IFERROR(EOMONTH(C8,0)+1, "")</f>
        <v>43862</v>
      </c>
      <c r="D9" s="61"/>
      <c r="E9" s="9">
        <f>IFERROR(IF(H8=0,"",H8*('Loan Details'!$D$10/12)),"")</f>
        <v>5208.333333333333</v>
      </c>
      <c r="F9" s="9">
        <f>IFERROR(INDEX(INDEX('Loan Details'!$C$16:$D$27,,1),MATCH($C9,INDEX('Loan Details'!$C$16:$D$27,,2),0),1),0)</f>
        <v>0</v>
      </c>
      <c r="G9" s="9">
        <f>IFERROR(IF(H8=0,"",MIN(($G$6-$E9+$F9),H8)),"")</f>
        <v>6040.6366666666663</v>
      </c>
      <c r="H9" s="9">
        <f>IFERROR(IF(H8-G9&lt;0,"",MAX(H8-G9,0)),"")</f>
        <v>493959.36333333334</v>
      </c>
      <c r="I9" s="61"/>
      <c r="J9" s="9">
        <f>IFERROR(IF(M8=0,"",M8*('Loan Details'!$G$10/12)),"")</f>
        <v>5625.0000000000009</v>
      </c>
      <c r="K9" s="9">
        <f>IFERROR(INDEX(INDEX('Loan Details'!$F$16:$G$27,,1),MATCH($C9,INDEX('Loan Details'!$F$16:$G$27,,2),0),1),0)</f>
        <v>0</v>
      </c>
      <c r="L9" s="9">
        <f>IFERROR(IF(M8=0,"",MIN(($L$6-$J9+$K9),M8)),"")</f>
        <v>5879.9299999999994</v>
      </c>
      <c r="M9" s="9">
        <f>IFERROR(IF(M8-L9&lt;0,"",MAX(M8-L9,0)),"")</f>
        <v>494120.07</v>
      </c>
      <c r="N9" s="61"/>
      <c r="O9" s="9">
        <f>IFERROR(IF(R8=0,"",R8*('Loan Details'!$J$10/12)),"")</f>
        <v>5416.666666666667</v>
      </c>
      <c r="P9" s="9">
        <f>IFERROR(INDEX(INDEX('Loan Details'!$I$16:$J$27,,1),MATCH($C9,INDEX('Loan Details'!$I$16:$J$27,,2),0),1),0)</f>
        <v>0</v>
      </c>
      <c r="Q9" s="9">
        <f>IFERROR(IF(R8=0,"",MIN(($Q$6-$O9+$P9),R8)),"")</f>
        <v>5959.8733333333339</v>
      </c>
      <c r="R9" s="9">
        <f>IFERROR(IF(R8-Q9&lt;0,"",MAX(R8-Q9,0)),"")</f>
        <v>494040.12666666665</v>
      </c>
      <c r="S9" s="15"/>
    </row>
    <row r="10" spans="1:19" ht="20.25" thickTop="1" thickBot="1">
      <c r="A10" s="15"/>
      <c r="B10" s="3">
        <v>2</v>
      </c>
      <c r="C10" s="20">
        <f t="shared" ref="C10:C73" si="0">IFERROR(EOMONTH(C9,0)+1, "")</f>
        <v>43891</v>
      </c>
      <c r="D10" s="61"/>
      <c r="E10" s="9">
        <f>IFERROR(IF(H9=0,"",H9*('Loan Details'!$D$10/12)),"")</f>
        <v>5145.410034722222</v>
      </c>
      <c r="F10" s="9">
        <f>IFERROR(INDEX(INDEX('Loan Details'!$C$16:$D$27,,1),MATCH($C10,INDEX('Loan Details'!$C$16:$D$27,,2),0),1),0)</f>
        <v>0</v>
      </c>
      <c r="G10" s="9">
        <f t="shared" ref="G10:G73" si="1">IFERROR(IF(H9=0,"",MIN(($G$6-$E10+$F10),H9)),"")</f>
        <v>6103.5599652777773</v>
      </c>
      <c r="H10" s="9">
        <f t="shared" ref="H10:H73" si="2">IFERROR(IF(H9-G10&lt;0,"",MAX(H9-G10,0)),"")</f>
        <v>487855.80336805555</v>
      </c>
      <c r="I10" s="61"/>
      <c r="J10" s="9">
        <f>IFERROR(IF(M9=0,"",M9*('Loan Details'!$G$10/12)),"")</f>
        <v>5558.8507875000005</v>
      </c>
      <c r="K10" s="9">
        <f>IFERROR(INDEX(INDEX('Loan Details'!$F$16:$G$27,,1),MATCH($C10,INDEX('Loan Details'!$F$16:$G$27,,2),0),1),0)</f>
        <v>0</v>
      </c>
      <c r="L10" s="9">
        <f t="shared" ref="L10:L73" si="3">IFERROR(IF(M9=0,"",MIN(($L$6-$J10+$K10),M9)),"")</f>
        <v>5946.0792124999998</v>
      </c>
      <c r="M10" s="9">
        <f t="shared" ref="M10:M73" si="4">IFERROR(IF(M9-L10&lt;0,"",MAX(M9-L10,0)),"")</f>
        <v>488173.99078749999</v>
      </c>
      <c r="N10" s="61"/>
      <c r="O10" s="9">
        <f>IFERROR(IF(R9=0,"",R9*('Loan Details'!$J$10/12)),"")</f>
        <v>5352.1013722222224</v>
      </c>
      <c r="P10" s="9">
        <f>IFERROR(INDEX(INDEX('Loan Details'!$I$16:$J$27,,1),MATCH($C10,INDEX('Loan Details'!$I$16:$J$27,,2),0),1),0)</f>
        <v>0</v>
      </c>
      <c r="Q10" s="9">
        <f t="shared" ref="Q10:Q73" si="5">IFERROR(IF(R9=0,"",MIN(($Q$6-$O10+$P10),R9)),"")</f>
        <v>6024.4386277777785</v>
      </c>
      <c r="R10" s="9">
        <f t="shared" ref="R10:R73" si="6">IFERROR(IF(R9-Q10&lt;0,"",MAX(R9-Q10,0)),"")</f>
        <v>488015.68803888885</v>
      </c>
      <c r="S10" s="15"/>
    </row>
    <row r="11" spans="1:19" ht="20.25" thickTop="1" thickBot="1">
      <c r="A11" s="15"/>
      <c r="B11" s="3">
        <v>3</v>
      </c>
      <c r="C11" s="20">
        <f t="shared" si="0"/>
        <v>43922</v>
      </c>
      <c r="D11" s="61"/>
      <c r="E11" s="9">
        <f>IFERROR(IF(H10=0,"",H10*('Loan Details'!$D$10/12)),"")</f>
        <v>5081.831285083912</v>
      </c>
      <c r="F11" s="9">
        <f>IFERROR(INDEX(INDEX('Loan Details'!$C$16:$D$27,,1),MATCH($C11,INDEX('Loan Details'!$C$16:$D$27,,2),0),1),0)</f>
        <v>0</v>
      </c>
      <c r="G11" s="9">
        <f t="shared" si="1"/>
        <v>6167.1387149160873</v>
      </c>
      <c r="H11" s="9">
        <f t="shared" si="2"/>
        <v>481688.66465313948</v>
      </c>
      <c r="I11" s="61"/>
      <c r="J11" s="9">
        <f>IFERROR(IF(M10=0,"",M10*('Loan Details'!$G$10/12)),"")</f>
        <v>5491.9573963593757</v>
      </c>
      <c r="K11" s="9">
        <f>IFERROR(INDEX(INDEX('Loan Details'!$F$16:$G$27,,1),MATCH($C11,INDEX('Loan Details'!$F$16:$G$27,,2),0),1),0)</f>
        <v>0</v>
      </c>
      <c r="L11" s="9">
        <f t="shared" si="3"/>
        <v>6012.9726036406246</v>
      </c>
      <c r="M11" s="9">
        <f t="shared" si="4"/>
        <v>482161.01818385936</v>
      </c>
      <c r="N11" s="61"/>
      <c r="O11" s="9">
        <f>IFERROR(IF(R10=0,"",R10*('Loan Details'!$J$10/12)),"")</f>
        <v>5286.8366204212962</v>
      </c>
      <c r="P11" s="9">
        <f>IFERROR(INDEX(INDEX('Loan Details'!$I$16:$J$27,,1),MATCH($C11,INDEX('Loan Details'!$I$16:$J$27,,2),0),1),0)</f>
        <v>0</v>
      </c>
      <c r="Q11" s="9">
        <f t="shared" si="5"/>
        <v>6089.7033795787047</v>
      </c>
      <c r="R11" s="9">
        <f t="shared" si="6"/>
        <v>481925.98465931014</v>
      </c>
      <c r="S11" s="15"/>
    </row>
    <row r="12" spans="1:19" ht="20.25" thickTop="1" thickBot="1">
      <c r="A12" s="15"/>
      <c r="B12" s="3">
        <v>4</v>
      </c>
      <c r="C12" s="20">
        <f t="shared" si="0"/>
        <v>43952</v>
      </c>
      <c r="D12" s="61"/>
      <c r="E12" s="9">
        <f>IFERROR(IF(H11=0,"",H11*('Loan Details'!$D$10/12)),"")</f>
        <v>5017.5902568035362</v>
      </c>
      <c r="F12" s="9">
        <f>IFERROR(INDEX(INDEX('Loan Details'!$C$16:$D$27,,1),MATCH($C12,INDEX('Loan Details'!$C$16:$D$27,,2),0),1),0)</f>
        <v>0</v>
      </c>
      <c r="G12" s="9">
        <f t="shared" si="1"/>
        <v>6231.3797431964631</v>
      </c>
      <c r="H12" s="9">
        <f t="shared" si="2"/>
        <v>475457.284909943</v>
      </c>
      <c r="I12" s="61"/>
      <c r="J12" s="9">
        <f>IFERROR(IF(M11=0,"",M11*('Loan Details'!$G$10/12)),"")</f>
        <v>5424.3114545684184</v>
      </c>
      <c r="K12" s="9">
        <f>IFERROR(INDEX(INDEX('Loan Details'!$F$16:$G$27,,1),MATCH($C12,INDEX('Loan Details'!$F$16:$G$27,,2),0),1),0)</f>
        <v>0</v>
      </c>
      <c r="L12" s="9">
        <f t="shared" si="3"/>
        <v>6080.6185454315819</v>
      </c>
      <c r="M12" s="9">
        <f t="shared" si="4"/>
        <v>476080.39963842777</v>
      </c>
      <c r="N12" s="61"/>
      <c r="O12" s="9">
        <f>IFERROR(IF(R11=0,"",R11*('Loan Details'!$J$10/12)),"")</f>
        <v>5220.8648338091934</v>
      </c>
      <c r="P12" s="9">
        <f>IFERROR(INDEX(INDEX('Loan Details'!$I$16:$J$27,,1),MATCH($C12,INDEX('Loan Details'!$I$16:$J$27,,2),0),1),0)</f>
        <v>0</v>
      </c>
      <c r="Q12" s="9">
        <f t="shared" si="5"/>
        <v>6155.6751661908074</v>
      </c>
      <c r="R12" s="9">
        <f t="shared" si="6"/>
        <v>475770.3094931193</v>
      </c>
      <c r="S12" s="15"/>
    </row>
    <row r="13" spans="1:19" ht="20.25" thickTop="1" thickBot="1">
      <c r="A13" s="15"/>
      <c r="B13" s="3">
        <v>5</v>
      </c>
      <c r="C13" s="20">
        <f t="shared" si="0"/>
        <v>43983</v>
      </c>
      <c r="D13" s="61"/>
      <c r="E13" s="9">
        <f>IFERROR(IF(H12=0,"",H12*('Loan Details'!$D$10/12)),"")</f>
        <v>4952.6800511452393</v>
      </c>
      <c r="F13" s="9">
        <f>IFERROR(INDEX(INDEX('Loan Details'!$C$16:$D$27,,1),MATCH($C13,INDEX('Loan Details'!$C$16:$D$27,,2),0),1),0)</f>
        <v>0</v>
      </c>
      <c r="G13" s="9">
        <f t="shared" si="1"/>
        <v>6296.28994885476</v>
      </c>
      <c r="H13" s="9">
        <f t="shared" si="2"/>
        <v>469160.99496108823</v>
      </c>
      <c r="I13" s="61"/>
      <c r="J13" s="9">
        <f>IFERROR(IF(M12=0,"",M12*('Loan Details'!$G$10/12)),"")</f>
        <v>5355.9044959323128</v>
      </c>
      <c r="K13" s="9">
        <f>IFERROR(INDEX(INDEX('Loan Details'!$F$16:$G$27,,1),MATCH($C13,INDEX('Loan Details'!$F$16:$G$27,,2),0),1),0)</f>
        <v>0</v>
      </c>
      <c r="L13" s="9">
        <f t="shared" si="3"/>
        <v>6149.0255040676875</v>
      </c>
      <c r="M13" s="9">
        <f t="shared" si="4"/>
        <v>469931.37413436006</v>
      </c>
      <c r="N13" s="61"/>
      <c r="O13" s="9">
        <f>IFERROR(IF(R12=0,"",R12*('Loan Details'!$J$10/12)),"")</f>
        <v>5154.1783528421256</v>
      </c>
      <c r="P13" s="9">
        <f>IFERROR(INDEX(INDEX('Loan Details'!$I$16:$J$27,,1),MATCH($C13,INDEX('Loan Details'!$I$16:$J$27,,2),0),1),0)</f>
        <v>0</v>
      </c>
      <c r="Q13" s="9">
        <f t="shared" si="5"/>
        <v>6222.3616471578753</v>
      </c>
      <c r="R13" s="9">
        <f t="shared" si="6"/>
        <v>469547.94784596143</v>
      </c>
      <c r="S13" s="15"/>
    </row>
    <row r="14" spans="1:19" ht="20.25" thickTop="1" thickBot="1">
      <c r="A14" s="15"/>
      <c r="B14" s="3">
        <v>6</v>
      </c>
      <c r="C14" s="20">
        <f t="shared" si="0"/>
        <v>44013</v>
      </c>
      <c r="D14" s="61"/>
      <c r="E14" s="9">
        <f>IFERROR(IF(H13=0,"",H13*('Loan Details'!$D$10/12)),"")</f>
        <v>4887.0936975113354</v>
      </c>
      <c r="F14" s="9">
        <f>IFERROR(INDEX(INDEX('Loan Details'!$C$16:$D$27,,1),MATCH($C14,INDEX('Loan Details'!$C$16:$D$27,,2),0),1),0)</f>
        <v>0</v>
      </c>
      <c r="G14" s="9">
        <f t="shared" si="1"/>
        <v>6361.8763024886639</v>
      </c>
      <c r="H14" s="9">
        <f t="shared" si="2"/>
        <v>462799.11865859956</v>
      </c>
      <c r="I14" s="61"/>
      <c r="J14" s="9">
        <f>IFERROR(IF(M13=0,"",M13*('Loan Details'!$G$10/12)),"")</f>
        <v>5286.7279590115513</v>
      </c>
      <c r="K14" s="9">
        <f>IFERROR(INDEX(INDEX('Loan Details'!$F$16:$G$27,,1),MATCH($C14,INDEX('Loan Details'!$F$16:$G$27,,2),0),1),0)</f>
        <v>0</v>
      </c>
      <c r="L14" s="9">
        <f t="shared" si="3"/>
        <v>6218.202040988449</v>
      </c>
      <c r="M14" s="9">
        <f t="shared" si="4"/>
        <v>463713.17209337163</v>
      </c>
      <c r="N14" s="61"/>
      <c r="O14" s="9">
        <f>IFERROR(IF(R13=0,"",R13*('Loan Details'!$J$10/12)),"")</f>
        <v>5086.7694349979156</v>
      </c>
      <c r="P14" s="9">
        <f>IFERROR(INDEX(INDEX('Loan Details'!$I$16:$J$27,,1),MATCH($C14,INDEX('Loan Details'!$I$16:$J$27,,2),0),1),0)</f>
        <v>0</v>
      </c>
      <c r="Q14" s="9">
        <f t="shared" si="5"/>
        <v>6289.7705650020853</v>
      </c>
      <c r="R14" s="9">
        <f t="shared" si="6"/>
        <v>463258.17728095932</v>
      </c>
      <c r="S14" s="15"/>
    </row>
    <row r="15" spans="1:19" ht="20.25" thickTop="1" thickBot="1">
      <c r="A15" s="15"/>
      <c r="B15" s="3">
        <v>7</v>
      </c>
      <c r="C15" s="20">
        <f t="shared" si="0"/>
        <v>44044</v>
      </c>
      <c r="D15" s="61"/>
      <c r="E15" s="9">
        <f>IFERROR(IF(H14=0,"",H14*('Loan Details'!$D$10/12)),"")</f>
        <v>4820.8241526937454</v>
      </c>
      <c r="F15" s="9">
        <f>IFERROR(INDEX(INDEX('Loan Details'!$C$16:$D$27,,1),MATCH($C15,INDEX('Loan Details'!$C$16:$D$27,,2),0),1),0)</f>
        <v>0</v>
      </c>
      <c r="G15" s="9">
        <f t="shared" si="1"/>
        <v>6428.1458473062539</v>
      </c>
      <c r="H15" s="9">
        <f t="shared" si="2"/>
        <v>456370.97281129332</v>
      </c>
      <c r="I15" s="61"/>
      <c r="J15" s="9">
        <f>IFERROR(IF(M14=0,"",M14*('Loan Details'!$G$10/12)),"")</f>
        <v>5216.7731860504318</v>
      </c>
      <c r="K15" s="9">
        <f>IFERROR(INDEX(INDEX('Loan Details'!$F$16:$G$27,,1),MATCH($C15,INDEX('Loan Details'!$F$16:$G$27,,2),0),1),0)</f>
        <v>0</v>
      </c>
      <c r="L15" s="9">
        <f t="shared" si="3"/>
        <v>6288.1568139495685</v>
      </c>
      <c r="M15" s="9">
        <f t="shared" si="4"/>
        <v>457425.01527942205</v>
      </c>
      <c r="N15" s="61"/>
      <c r="O15" s="9">
        <f>IFERROR(IF(R14=0,"",R14*('Loan Details'!$J$10/12)),"")</f>
        <v>5018.6302538770597</v>
      </c>
      <c r="P15" s="9">
        <f>IFERROR(INDEX(INDEX('Loan Details'!$I$16:$J$27,,1),MATCH($C15,INDEX('Loan Details'!$I$16:$J$27,,2),0),1),0)</f>
        <v>0</v>
      </c>
      <c r="Q15" s="9">
        <f t="shared" si="5"/>
        <v>6357.9097461229412</v>
      </c>
      <c r="R15" s="9">
        <f t="shared" si="6"/>
        <v>456900.26753483637</v>
      </c>
      <c r="S15" s="15"/>
    </row>
    <row r="16" spans="1:19" ht="20.25" thickTop="1" thickBot="1">
      <c r="A16" s="15"/>
      <c r="B16" s="3">
        <v>8</v>
      </c>
      <c r="C16" s="20">
        <f t="shared" si="0"/>
        <v>44075</v>
      </c>
      <c r="D16" s="61"/>
      <c r="E16" s="9">
        <f>IFERROR(IF(H15=0,"",H15*('Loan Details'!$D$10/12)),"")</f>
        <v>4753.8643001176388</v>
      </c>
      <c r="F16" s="9">
        <f>IFERROR(INDEX(INDEX('Loan Details'!$C$16:$D$27,,1),MATCH($C16,INDEX('Loan Details'!$C$16:$D$27,,2),0),1),0)</f>
        <v>0</v>
      </c>
      <c r="G16" s="9">
        <f t="shared" si="1"/>
        <v>6495.1056998823606</v>
      </c>
      <c r="H16" s="9">
        <f t="shared" si="2"/>
        <v>449875.86711141095</v>
      </c>
      <c r="I16" s="61"/>
      <c r="J16" s="9">
        <f>IFERROR(IF(M15=0,"",M15*('Loan Details'!$G$10/12)),"")</f>
        <v>5146.0314218934991</v>
      </c>
      <c r="K16" s="9">
        <f>IFERROR(INDEX(INDEX('Loan Details'!$F$16:$G$27,,1),MATCH($C16,INDEX('Loan Details'!$F$16:$G$27,,2),0),1),0)</f>
        <v>0</v>
      </c>
      <c r="L16" s="9">
        <f t="shared" si="3"/>
        <v>6358.8985781065012</v>
      </c>
      <c r="M16" s="9">
        <f t="shared" si="4"/>
        <v>451066.11670131556</v>
      </c>
      <c r="N16" s="61"/>
      <c r="O16" s="9">
        <f>IFERROR(IF(R15=0,"",R15*('Loan Details'!$J$10/12)),"")</f>
        <v>4949.7528982940612</v>
      </c>
      <c r="P16" s="9">
        <f>IFERROR(INDEX(INDEX('Loan Details'!$I$16:$J$27,,1),MATCH($C16,INDEX('Loan Details'!$I$16:$J$27,,2),0),1),0)</f>
        <v>0</v>
      </c>
      <c r="Q16" s="9">
        <f t="shared" si="5"/>
        <v>6426.7871017059397</v>
      </c>
      <c r="R16" s="9">
        <f t="shared" si="6"/>
        <v>450473.4804331304</v>
      </c>
      <c r="S16" s="15"/>
    </row>
    <row r="17" spans="1:19" ht="20.25" thickTop="1" thickBot="1">
      <c r="A17" s="15"/>
      <c r="B17" s="3">
        <v>9</v>
      </c>
      <c r="C17" s="20">
        <f t="shared" si="0"/>
        <v>44105</v>
      </c>
      <c r="D17" s="61"/>
      <c r="E17" s="9">
        <f>IFERROR(IF(H16=0,"",H16*('Loan Details'!$D$10/12)),"")</f>
        <v>4686.2069490771974</v>
      </c>
      <c r="F17" s="9">
        <f>IFERROR(INDEX(INDEX('Loan Details'!$C$16:$D$27,,1),MATCH($C17,INDEX('Loan Details'!$C$16:$D$27,,2),0),1),0)</f>
        <v>0</v>
      </c>
      <c r="G17" s="9">
        <f t="shared" si="1"/>
        <v>6562.763050922802</v>
      </c>
      <c r="H17" s="9">
        <f t="shared" si="2"/>
        <v>443313.10406048817</v>
      </c>
      <c r="I17" s="61"/>
      <c r="J17" s="9">
        <f>IFERROR(IF(M16=0,"",M16*('Loan Details'!$G$10/12)),"")</f>
        <v>5074.4938128898011</v>
      </c>
      <c r="K17" s="9">
        <f>IFERROR(INDEX(INDEX('Loan Details'!$F$16:$G$27,,1),MATCH($C17,INDEX('Loan Details'!$F$16:$G$27,,2),0),1),0)</f>
        <v>0</v>
      </c>
      <c r="L17" s="9">
        <f t="shared" si="3"/>
        <v>6430.4361871101992</v>
      </c>
      <c r="M17" s="9">
        <f t="shared" si="4"/>
        <v>444635.68051420536</v>
      </c>
      <c r="N17" s="61"/>
      <c r="O17" s="9">
        <f>IFERROR(IF(R16=0,"",R16*('Loan Details'!$J$10/12)),"")</f>
        <v>4880.129371358913</v>
      </c>
      <c r="P17" s="9">
        <f>IFERROR(INDEX(INDEX('Loan Details'!$I$16:$J$27,,1),MATCH($C17,INDEX('Loan Details'!$I$16:$J$27,,2),0),1),0)</f>
        <v>0</v>
      </c>
      <c r="Q17" s="9">
        <f t="shared" si="5"/>
        <v>6496.4106286410879</v>
      </c>
      <c r="R17" s="9">
        <f t="shared" si="6"/>
        <v>443977.06980448932</v>
      </c>
      <c r="S17" s="15"/>
    </row>
    <row r="18" spans="1:19" ht="20.25" thickTop="1" thickBot="1">
      <c r="A18" s="15"/>
      <c r="B18" s="3">
        <v>10</v>
      </c>
      <c r="C18" s="20">
        <f t="shared" si="0"/>
        <v>44136</v>
      </c>
      <c r="D18" s="61"/>
      <c r="E18" s="9">
        <f>IFERROR(IF(H17=0,"",H17*('Loan Details'!$D$10/12)),"")</f>
        <v>4617.8448339634178</v>
      </c>
      <c r="F18" s="9">
        <f>IFERROR(INDEX(INDEX('Loan Details'!$C$16:$D$27,,1),MATCH($C18,INDEX('Loan Details'!$C$16:$D$27,,2),0),1),0)</f>
        <v>0</v>
      </c>
      <c r="G18" s="9">
        <f t="shared" si="1"/>
        <v>6631.1251660365815</v>
      </c>
      <c r="H18" s="9">
        <f t="shared" si="2"/>
        <v>436681.97889445157</v>
      </c>
      <c r="I18" s="61"/>
      <c r="J18" s="9">
        <f>IFERROR(IF(M17=0,"",M17*('Loan Details'!$G$10/12)),"")</f>
        <v>5002.1514057848108</v>
      </c>
      <c r="K18" s="9">
        <f>IFERROR(INDEX(INDEX('Loan Details'!$F$16:$G$27,,1),MATCH($C18,INDEX('Loan Details'!$F$16:$G$27,,2),0),1),0)</f>
        <v>0</v>
      </c>
      <c r="L18" s="9">
        <f t="shared" si="3"/>
        <v>6502.7785942151895</v>
      </c>
      <c r="M18" s="9">
        <f t="shared" si="4"/>
        <v>438132.9019199902</v>
      </c>
      <c r="N18" s="61"/>
      <c r="O18" s="9">
        <f>IFERROR(IF(R17=0,"",R17*('Loan Details'!$J$10/12)),"")</f>
        <v>4809.7515895486349</v>
      </c>
      <c r="P18" s="9">
        <f>IFERROR(INDEX(INDEX('Loan Details'!$I$16:$J$27,,1),MATCH($C18,INDEX('Loan Details'!$I$16:$J$27,,2),0),1),0)</f>
        <v>0</v>
      </c>
      <c r="Q18" s="9">
        <f t="shared" si="5"/>
        <v>6566.788410451366</v>
      </c>
      <c r="R18" s="9">
        <f t="shared" si="6"/>
        <v>437410.28139403794</v>
      </c>
      <c r="S18" s="15"/>
    </row>
    <row r="19" spans="1:19" ht="20.25" thickTop="1" thickBot="1">
      <c r="A19" s="15"/>
      <c r="B19" s="3">
        <v>11</v>
      </c>
      <c r="C19" s="20">
        <f t="shared" si="0"/>
        <v>44166</v>
      </c>
      <c r="D19" s="61"/>
      <c r="E19" s="9">
        <f>IFERROR(IF(H18=0,"",H18*('Loan Details'!$D$10/12)),"")</f>
        <v>4548.77061348387</v>
      </c>
      <c r="F19" s="9">
        <f>IFERROR(INDEX(INDEX('Loan Details'!$C$16:$D$27,,1),MATCH($C19,INDEX('Loan Details'!$C$16:$D$27,,2),0),1),0)</f>
        <v>0</v>
      </c>
      <c r="G19" s="9">
        <f t="shared" si="1"/>
        <v>6700.1993865161294</v>
      </c>
      <c r="H19" s="9">
        <f t="shared" si="2"/>
        <v>429981.77950793545</v>
      </c>
      <c r="I19" s="61"/>
      <c r="J19" s="9">
        <f>IFERROR(IF(M18=0,"",M18*('Loan Details'!$G$10/12)),"")</f>
        <v>4928.9951465998902</v>
      </c>
      <c r="K19" s="9">
        <f>IFERROR(INDEX(INDEX('Loan Details'!$F$16:$G$27,,1),MATCH($C19,INDEX('Loan Details'!$F$16:$G$27,,2),0),1),0)</f>
        <v>0</v>
      </c>
      <c r="L19" s="9">
        <f t="shared" si="3"/>
        <v>6575.9348534001101</v>
      </c>
      <c r="M19" s="9">
        <f t="shared" si="4"/>
        <v>431556.96706659009</v>
      </c>
      <c r="N19" s="61"/>
      <c r="O19" s="9">
        <f>IFERROR(IF(R18=0,"",R18*('Loan Details'!$J$10/12)),"")</f>
        <v>4738.6113817687446</v>
      </c>
      <c r="P19" s="9">
        <f>IFERROR(INDEX(INDEX('Loan Details'!$I$16:$J$27,,1),MATCH($C19,INDEX('Loan Details'!$I$16:$J$27,,2),0),1),0)</f>
        <v>0</v>
      </c>
      <c r="Q19" s="9">
        <f t="shared" si="5"/>
        <v>6637.9286182312562</v>
      </c>
      <c r="R19" s="9">
        <f t="shared" si="6"/>
        <v>430772.35277580668</v>
      </c>
      <c r="S19" s="15"/>
    </row>
    <row r="20" spans="1:19" ht="20.25" thickTop="1" thickBot="1">
      <c r="A20" s="15"/>
      <c r="B20" s="3">
        <v>12</v>
      </c>
      <c r="C20" s="20">
        <f t="shared" si="0"/>
        <v>44197</v>
      </c>
      <c r="D20" s="61"/>
      <c r="E20" s="9">
        <f>IFERROR(IF(H19=0,"",H19*('Loan Details'!$D$10/12)),"")</f>
        <v>4478.9768698743273</v>
      </c>
      <c r="F20" s="9">
        <f>IFERROR(INDEX(INDEX('Loan Details'!$C$16:$D$27,,1),MATCH($C20,INDEX('Loan Details'!$C$16:$D$27,,2),0),1),0)</f>
        <v>0</v>
      </c>
      <c r="G20" s="9">
        <f t="shared" si="1"/>
        <v>6769.993130125672</v>
      </c>
      <c r="H20" s="9">
        <f t="shared" si="2"/>
        <v>423211.78637780977</v>
      </c>
      <c r="I20" s="61"/>
      <c r="J20" s="9">
        <f>IFERROR(IF(M19=0,"",M19*('Loan Details'!$G$10/12)),"")</f>
        <v>4855.0158794991394</v>
      </c>
      <c r="K20" s="9">
        <f>IFERROR(INDEX(INDEX('Loan Details'!$F$16:$G$27,,1),MATCH($C20,INDEX('Loan Details'!$F$16:$G$27,,2),0),1),0)</f>
        <v>0</v>
      </c>
      <c r="L20" s="9">
        <f t="shared" si="3"/>
        <v>6649.9141205008609</v>
      </c>
      <c r="M20" s="9">
        <f t="shared" si="4"/>
        <v>424907.05294608924</v>
      </c>
      <c r="N20" s="61"/>
      <c r="O20" s="9">
        <f>IFERROR(IF(R19=0,"",R19*('Loan Details'!$J$10/12)),"")</f>
        <v>4666.7004884045728</v>
      </c>
      <c r="P20" s="9">
        <f>IFERROR(INDEX(INDEX('Loan Details'!$I$16:$J$27,,1),MATCH($C20,INDEX('Loan Details'!$I$16:$J$27,,2),0),1),0)</f>
        <v>0</v>
      </c>
      <c r="Q20" s="9">
        <f t="shared" si="5"/>
        <v>6709.8395115954281</v>
      </c>
      <c r="R20" s="9">
        <f t="shared" si="6"/>
        <v>424062.51326421124</v>
      </c>
      <c r="S20" s="15"/>
    </row>
    <row r="21" spans="1:19" ht="20.25" thickTop="1" thickBot="1">
      <c r="A21" s="15"/>
      <c r="B21" s="3">
        <v>13</v>
      </c>
      <c r="C21" s="20">
        <f t="shared" si="0"/>
        <v>44228</v>
      </c>
      <c r="D21" s="61"/>
      <c r="E21" s="9">
        <f>IFERROR(IF(H20=0,"",H20*('Loan Details'!$D$10/12)),"")</f>
        <v>4408.4561081021848</v>
      </c>
      <c r="F21" s="9">
        <f>IFERROR(INDEX(INDEX('Loan Details'!$C$16:$D$27,,1),MATCH($C21,INDEX('Loan Details'!$C$16:$D$27,,2),0),1),0)</f>
        <v>0</v>
      </c>
      <c r="G21" s="9">
        <f t="shared" si="1"/>
        <v>6840.5138918978146</v>
      </c>
      <c r="H21" s="9">
        <f t="shared" si="2"/>
        <v>416371.27248591196</v>
      </c>
      <c r="I21" s="61"/>
      <c r="J21" s="9">
        <f>IFERROR(IF(M20=0,"",M20*('Loan Details'!$G$10/12)),"")</f>
        <v>4780.2043456435049</v>
      </c>
      <c r="K21" s="9">
        <f>IFERROR(INDEX(INDEX('Loan Details'!$F$16:$G$27,,1),MATCH($C21,INDEX('Loan Details'!$F$16:$G$27,,2),0),1),0)</f>
        <v>0</v>
      </c>
      <c r="L21" s="9">
        <f t="shared" si="3"/>
        <v>6724.7256543564954</v>
      </c>
      <c r="M21" s="9">
        <f t="shared" si="4"/>
        <v>418182.32729173277</v>
      </c>
      <c r="N21" s="61"/>
      <c r="O21" s="9">
        <f>IFERROR(IF(R20=0,"",R20*('Loan Details'!$J$10/12)),"")</f>
        <v>4594.0105603622887</v>
      </c>
      <c r="P21" s="9">
        <f>IFERROR(INDEX(INDEX('Loan Details'!$I$16:$J$27,,1),MATCH($C21,INDEX('Loan Details'!$I$16:$J$27,,2),0),1),0)</f>
        <v>0</v>
      </c>
      <c r="Q21" s="9">
        <f t="shared" si="5"/>
        <v>6782.5294396377121</v>
      </c>
      <c r="R21" s="9">
        <f t="shared" si="6"/>
        <v>417279.98382457352</v>
      </c>
      <c r="S21" s="15"/>
    </row>
    <row r="22" spans="1:19" ht="20.25" thickTop="1" thickBot="1">
      <c r="A22" s="15"/>
      <c r="B22" s="3">
        <v>14</v>
      </c>
      <c r="C22" s="20">
        <f t="shared" si="0"/>
        <v>44256</v>
      </c>
      <c r="D22" s="61"/>
      <c r="E22" s="9">
        <f>IFERROR(IF(H21=0,"",H21*('Loan Details'!$D$10/12)),"")</f>
        <v>4337.2007550615826</v>
      </c>
      <c r="F22" s="9">
        <f>IFERROR(INDEX(INDEX('Loan Details'!$C$16:$D$27,,1),MATCH($C22,INDEX('Loan Details'!$C$16:$D$27,,2),0),1),0)</f>
        <v>0</v>
      </c>
      <c r="G22" s="9">
        <f t="shared" si="1"/>
        <v>6911.7692449384167</v>
      </c>
      <c r="H22" s="9">
        <f t="shared" si="2"/>
        <v>409459.50324097357</v>
      </c>
      <c r="I22" s="61"/>
      <c r="J22" s="9">
        <f>IFERROR(IF(M21=0,"",M21*('Loan Details'!$G$10/12)),"")</f>
        <v>4704.5511820319944</v>
      </c>
      <c r="K22" s="9">
        <f>IFERROR(INDEX(INDEX('Loan Details'!$F$16:$G$27,,1),MATCH($C22,INDEX('Loan Details'!$F$16:$G$27,,2),0),1),0)</f>
        <v>0</v>
      </c>
      <c r="L22" s="9">
        <f t="shared" si="3"/>
        <v>6800.3788179680059</v>
      </c>
      <c r="M22" s="9">
        <f t="shared" si="4"/>
        <v>411381.94847376476</v>
      </c>
      <c r="N22" s="61"/>
      <c r="O22" s="9">
        <f>IFERROR(IF(R21=0,"",R21*('Loan Details'!$J$10/12)),"")</f>
        <v>4520.5331580995462</v>
      </c>
      <c r="P22" s="9">
        <f>IFERROR(INDEX(INDEX('Loan Details'!$I$16:$J$27,,1),MATCH($C22,INDEX('Loan Details'!$I$16:$J$27,,2),0),1),0)</f>
        <v>0</v>
      </c>
      <c r="Q22" s="9">
        <f t="shared" si="5"/>
        <v>6856.0068419004547</v>
      </c>
      <c r="R22" s="9">
        <f t="shared" si="6"/>
        <v>410423.97698267305</v>
      </c>
      <c r="S22" s="15"/>
    </row>
    <row r="23" spans="1:19" ht="20.25" thickTop="1" thickBot="1">
      <c r="A23" s="15"/>
      <c r="B23" s="3">
        <v>15</v>
      </c>
      <c r="C23" s="20">
        <f t="shared" si="0"/>
        <v>44287</v>
      </c>
      <c r="D23" s="61"/>
      <c r="E23" s="9">
        <f>IFERROR(IF(H22=0,"",H22*('Loan Details'!$D$10/12)),"")</f>
        <v>4265.2031587601414</v>
      </c>
      <c r="F23" s="9">
        <f>IFERROR(INDEX(INDEX('Loan Details'!$C$16:$D$27,,1),MATCH($C23,INDEX('Loan Details'!$C$16:$D$27,,2),0),1),0)</f>
        <v>0</v>
      </c>
      <c r="G23" s="9">
        <f t="shared" si="1"/>
        <v>6983.766841239858</v>
      </c>
      <c r="H23" s="9">
        <f t="shared" si="2"/>
        <v>402475.73639973369</v>
      </c>
      <c r="I23" s="61"/>
      <c r="J23" s="9">
        <f>IFERROR(IF(M22=0,"",M22*('Loan Details'!$G$10/12)),"")</f>
        <v>4628.0469203298544</v>
      </c>
      <c r="K23" s="9">
        <f>IFERROR(INDEX(INDEX('Loan Details'!$F$16:$G$27,,1),MATCH($C23,INDEX('Loan Details'!$F$16:$G$27,,2),0),1),0)</f>
        <v>0</v>
      </c>
      <c r="L23" s="9">
        <f t="shared" si="3"/>
        <v>6876.8830796701459</v>
      </c>
      <c r="M23" s="9">
        <f t="shared" si="4"/>
        <v>404505.06539409462</v>
      </c>
      <c r="N23" s="61"/>
      <c r="O23" s="9">
        <f>IFERROR(IF(R22=0,"",R22*('Loan Details'!$J$10/12)),"")</f>
        <v>4446.259750645625</v>
      </c>
      <c r="P23" s="9">
        <f>IFERROR(INDEX(INDEX('Loan Details'!$I$16:$J$27,,1),MATCH($C23,INDEX('Loan Details'!$I$16:$J$27,,2),0),1),0)</f>
        <v>0</v>
      </c>
      <c r="Q23" s="9">
        <f t="shared" si="5"/>
        <v>6930.2802493543759</v>
      </c>
      <c r="R23" s="9">
        <f t="shared" si="6"/>
        <v>403493.69673331868</v>
      </c>
      <c r="S23" s="15"/>
    </row>
    <row r="24" spans="1:19" ht="20.25" thickTop="1" thickBot="1">
      <c r="A24" s="15"/>
      <c r="B24" s="3">
        <v>16</v>
      </c>
      <c r="C24" s="20">
        <f t="shared" si="0"/>
        <v>44317</v>
      </c>
      <c r="D24" s="61"/>
      <c r="E24" s="9">
        <f>IFERROR(IF(H23=0,"",H23*('Loan Details'!$D$10/12)),"")</f>
        <v>4192.4555874972257</v>
      </c>
      <c r="F24" s="9">
        <f>IFERROR(INDEX(INDEX('Loan Details'!$C$16:$D$27,,1),MATCH($C24,INDEX('Loan Details'!$C$16:$D$27,,2),0),1),0)</f>
        <v>0</v>
      </c>
      <c r="G24" s="9">
        <f t="shared" si="1"/>
        <v>7056.5144125027737</v>
      </c>
      <c r="H24" s="9">
        <f t="shared" si="2"/>
        <v>395419.22198723094</v>
      </c>
      <c r="I24" s="61"/>
      <c r="J24" s="9">
        <f>IFERROR(IF(M23=0,"",M23*('Loan Details'!$G$10/12)),"")</f>
        <v>4550.6819856835655</v>
      </c>
      <c r="K24" s="9">
        <f>IFERROR(INDEX(INDEX('Loan Details'!$F$16:$G$27,,1),MATCH($C24,INDEX('Loan Details'!$F$16:$G$27,,2),0),1),0)</f>
        <v>0</v>
      </c>
      <c r="L24" s="9">
        <f t="shared" si="3"/>
        <v>6954.2480143164348</v>
      </c>
      <c r="M24" s="9">
        <f t="shared" si="4"/>
        <v>397550.81737977819</v>
      </c>
      <c r="N24" s="61"/>
      <c r="O24" s="9">
        <f>IFERROR(IF(R23=0,"",R23*('Loan Details'!$J$10/12)),"")</f>
        <v>4371.1817146109524</v>
      </c>
      <c r="P24" s="9">
        <f>IFERROR(INDEX(INDEX('Loan Details'!$I$16:$J$27,,1),MATCH($C24,INDEX('Loan Details'!$I$16:$J$27,,2),0),1),0)</f>
        <v>0</v>
      </c>
      <c r="Q24" s="9">
        <f t="shared" si="5"/>
        <v>7005.3582853890484</v>
      </c>
      <c r="R24" s="9">
        <f t="shared" si="6"/>
        <v>396488.33844792965</v>
      </c>
      <c r="S24" s="15"/>
    </row>
    <row r="25" spans="1:19" ht="20.25" thickTop="1" thickBot="1">
      <c r="A25" s="15"/>
      <c r="B25" s="3">
        <v>17</v>
      </c>
      <c r="C25" s="20">
        <f t="shared" si="0"/>
        <v>44348</v>
      </c>
      <c r="D25" s="61"/>
      <c r="E25" s="9">
        <f>IFERROR(IF(H24=0,"",H24*('Loan Details'!$D$10/12)),"")</f>
        <v>4118.950229033655</v>
      </c>
      <c r="F25" s="9">
        <f>IFERROR(INDEX(INDEX('Loan Details'!$C$16:$D$27,,1),MATCH($C25,INDEX('Loan Details'!$C$16:$D$27,,2),0),1),0)</f>
        <v>0</v>
      </c>
      <c r="G25" s="9">
        <f t="shared" si="1"/>
        <v>7130.0197709663444</v>
      </c>
      <c r="H25" s="9">
        <f t="shared" si="2"/>
        <v>388289.20221626462</v>
      </c>
      <c r="I25" s="61"/>
      <c r="J25" s="9">
        <f>IFERROR(IF(M24=0,"",M24*('Loan Details'!$G$10/12)),"")</f>
        <v>4472.4466955225053</v>
      </c>
      <c r="K25" s="9">
        <f>IFERROR(INDEX(INDEX('Loan Details'!$F$16:$G$27,,1),MATCH($C25,INDEX('Loan Details'!$F$16:$G$27,,2),0),1),0)</f>
        <v>0</v>
      </c>
      <c r="L25" s="9">
        <f t="shared" si="3"/>
        <v>7032.483304477495</v>
      </c>
      <c r="M25" s="9">
        <f t="shared" si="4"/>
        <v>390518.33407530072</v>
      </c>
      <c r="N25" s="61"/>
      <c r="O25" s="9">
        <f>IFERROR(IF(R24=0,"",R24*('Loan Details'!$J$10/12)),"")</f>
        <v>4295.2903331859043</v>
      </c>
      <c r="P25" s="9">
        <f>IFERROR(INDEX(INDEX('Loan Details'!$I$16:$J$27,,1),MATCH($C25,INDEX('Loan Details'!$I$16:$J$27,,2),0),1),0)</f>
        <v>0</v>
      </c>
      <c r="Q25" s="9">
        <f t="shared" si="5"/>
        <v>7081.2496668140966</v>
      </c>
      <c r="R25" s="9">
        <f t="shared" si="6"/>
        <v>389407.08878111554</v>
      </c>
      <c r="S25" s="15"/>
    </row>
    <row r="26" spans="1:19" ht="20.25" thickTop="1" thickBot="1">
      <c r="A26" s="15"/>
      <c r="B26" s="3">
        <v>18</v>
      </c>
      <c r="C26" s="20">
        <f t="shared" si="0"/>
        <v>44378</v>
      </c>
      <c r="D26" s="61"/>
      <c r="E26" s="9">
        <f>IFERROR(IF(H25=0,"",H25*('Loan Details'!$D$10/12)),"")</f>
        <v>4044.6791897527564</v>
      </c>
      <c r="F26" s="9">
        <f>IFERROR(INDEX(INDEX('Loan Details'!$C$16:$D$27,,1),MATCH($C26,INDEX('Loan Details'!$C$16:$D$27,,2),0),1),0)</f>
        <v>0</v>
      </c>
      <c r="G26" s="9">
        <f t="shared" si="1"/>
        <v>7204.2908102472429</v>
      </c>
      <c r="H26" s="9">
        <f t="shared" si="2"/>
        <v>381084.91140601737</v>
      </c>
      <c r="I26" s="61"/>
      <c r="J26" s="9">
        <f>IFERROR(IF(M25=0,"",M25*('Loan Details'!$G$10/12)),"")</f>
        <v>4393.3312583471334</v>
      </c>
      <c r="K26" s="9">
        <f>IFERROR(INDEX(INDEX('Loan Details'!$F$16:$G$27,,1),MATCH($C26,INDEX('Loan Details'!$F$16:$G$27,,2),0),1),0)</f>
        <v>0</v>
      </c>
      <c r="L26" s="9">
        <f t="shared" si="3"/>
        <v>7111.5987416528669</v>
      </c>
      <c r="M26" s="9">
        <f t="shared" si="4"/>
        <v>383406.73533364787</v>
      </c>
      <c r="N26" s="61"/>
      <c r="O26" s="9">
        <f>IFERROR(IF(R25=0,"",R25*('Loan Details'!$J$10/12)),"")</f>
        <v>4218.5767951287517</v>
      </c>
      <c r="P26" s="9">
        <f>IFERROR(INDEX(INDEX('Loan Details'!$I$16:$J$27,,1),MATCH($C26,INDEX('Loan Details'!$I$16:$J$27,,2),0),1),0)</f>
        <v>0</v>
      </c>
      <c r="Q26" s="9">
        <f t="shared" si="5"/>
        <v>7157.9632048712492</v>
      </c>
      <c r="R26" s="9">
        <f t="shared" si="6"/>
        <v>382249.12557624432</v>
      </c>
      <c r="S26" s="15"/>
    </row>
    <row r="27" spans="1:19" ht="20.25" thickTop="1" thickBot="1">
      <c r="A27" s="15"/>
      <c r="B27" s="3">
        <v>19</v>
      </c>
      <c r="C27" s="20">
        <f t="shared" si="0"/>
        <v>44409</v>
      </c>
      <c r="D27" s="61"/>
      <c r="E27" s="9">
        <f>IFERROR(IF(H26=0,"",H26*('Loan Details'!$D$10/12)),"")</f>
        <v>3969.6344938126808</v>
      </c>
      <c r="F27" s="9">
        <f>IFERROR(INDEX(INDEX('Loan Details'!$C$16:$D$27,,1),MATCH($C27,INDEX('Loan Details'!$C$16:$D$27,,2),0),1),0)</f>
        <v>0</v>
      </c>
      <c r="G27" s="9">
        <f t="shared" si="1"/>
        <v>7279.335506187319</v>
      </c>
      <c r="H27" s="9">
        <f t="shared" si="2"/>
        <v>373805.57589983003</v>
      </c>
      <c r="I27" s="61"/>
      <c r="J27" s="9">
        <f>IFERROR(IF(M26=0,"",M26*('Loan Details'!$G$10/12)),"")</f>
        <v>4313.3257725035392</v>
      </c>
      <c r="K27" s="9">
        <f>IFERROR(INDEX(INDEX('Loan Details'!$F$16:$G$27,,1),MATCH($C27,INDEX('Loan Details'!$F$16:$G$27,,2),0),1),0)</f>
        <v>0</v>
      </c>
      <c r="L27" s="9">
        <f t="shared" si="3"/>
        <v>7191.6042274964611</v>
      </c>
      <c r="M27" s="9">
        <f t="shared" si="4"/>
        <v>376215.13110615138</v>
      </c>
      <c r="N27" s="61"/>
      <c r="O27" s="9">
        <f>IFERROR(IF(R26=0,"",R26*('Loan Details'!$J$10/12)),"")</f>
        <v>4141.032193742647</v>
      </c>
      <c r="P27" s="9">
        <f>IFERROR(INDEX(INDEX('Loan Details'!$I$16:$J$27,,1),MATCH($C27,INDEX('Loan Details'!$I$16:$J$27,,2),0),1),0)</f>
        <v>0</v>
      </c>
      <c r="Q27" s="9">
        <f t="shared" si="5"/>
        <v>7235.5078062573539</v>
      </c>
      <c r="R27" s="9">
        <f t="shared" si="6"/>
        <v>375013.61776998697</v>
      </c>
      <c r="S27" s="15"/>
    </row>
    <row r="28" spans="1:19" ht="20.25" thickTop="1" thickBot="1">
      <c r="A28" s="15"/>
      <c r="B28" s="3">
        <v>20</v>
      </c>
      <c r="C28" s="20">
        <f t="shared" si="0"/>
        <v>44440</v>
      </c>
      <c r="D28" s="61"/>
      <c r="E28" s="9">
        <f>IFERROR(IF(H27=0,"",H27*('Loan Details'!$D$10/12)),"")</f>
        <v>3893.808082289896</v>
      </c>
      <c r="F28" s="9">
        <f>IFERROR(INDEX(INDEX('Loan Details'!$C$16:$D$27,,1),MATCH($C28,INDEX('Loan Details'!$C$16:$D$27,,2),0),1),0)</f>
        <v>0</v>
      </c>
      <c r="G28" s="9">
        <f t="shared" si="1"/>
        <v>7355.1619177101038</v>
      </c>
      <c r="H28" s="9">
        <f t="shared" si="2"/>
        <v>366450.41398211994</v>
      </c>
      <c r="I28" s="61"/>
      <c r="J28" s="9">
        <f>IFERROR(IF(M27=0,"",M27*('Loan Details'!$G$10/12)),"")</f>
        <v>4232.4202249442033</v>
      </c>
      <c r="K28" s="9">
        <f>IFERROR(INDEX(INDEX('Loan Details'!$F$16:$G$27,,1),MATCH($C28,INDEX('Loan Details'!$F$16:$G$27,,2),0),1),0)</f>
        <v>0</v>
      </c>
      <c r="L28" s="9">
        <f t="shared" si="3"/>
        <v>7272.509775055797</v>
      </c>
      <c r="M28" s="9">
        <f t="shared" si="4"/>
        <v>368942.62133109558</v>
      </c>
      <c r="N28" s="61"/>
      <c r="O28" s="9">
        <f>IFERROR(IF(R27=0,"",R27*('Loan Details'!$J$10/12)),"")</f>
        <v>4062.6475258415257</v>
      </c>
      <c r="P28" s="9">
        <f>IFERROR(INDEX(INDEX('Loan Details'!$I$16:$J$27,,1),MATCH($C28,INDEX('Loan Details'!$I$16:$J$27,,2),0),1),0)</f>
        <v>0</v>
      </c>
      <c r="Q28" s="9">
        <f t="shared" si="5"/>
        <v>7313.8924741584751</v>
      </c>
      <c r="R28" s="9">
        <f t="shared" si="6"/>
        <v>367699.72529582848</v>
      </c>
      <c r="S28" s="15"/>
    </row>
    <row r="29" spans="1:19" ht="20.25" thickTop="1" thickBot="1">
      <c r="A29" s="15"/>
      <c r="B29" s="3">
        <v>21</v>
      </c>
      <c r="C29" s="20">
        <f t="shared" si="0"/>
        <v>44470</v>
      </c>
      <c r="D29" s="61"/>
      <c r="E29" s="9">
        <f>IFERROR(IF(H28=0,"",H28*('Loan Details'!$D$10/12)),"")</f>
        <v>3817.1918123137493</v>
      </c>
      <c r="F29" s="9">
        <f>IFERROR(INDEX(INDEX('Loan Details'!$C$16:$D$27,,1),MATCH($C29,INDEX('Loan Details'!$C$16:$D$27,,2),0),1),0)</f>
        <v>0</v>
      </c>
      <c r="G29" s="9">
        <f t="shared" si="1"/>
        <v>7431.77818768625</v>
      </c>
      <c r="H29" s="9">
        <f t="shared" si="2"/>
        <v>359018.63579443371</v>
      </c>
      <c r="I29" s="61"/>
      <c r="J29" s="9">
        <f>IFERROR(IF(M28=0,"",M28*('Loan Details'!$G$10/12)),"")</f>
        <v>4150.6044899748258</v>
      </c>
      <c r="K29" s="9">
        <f>IFERROR(INDEX(INDEX('Loan Details'!$F$16:$G$27,,1),MATCH($C29,INDEX('Loan Details'!$F$16:$G$27,,2),0),1),0)</f>
        <v>0</v>
      </c>
      <c r="L29" s="9">
        <f t="shared" si="3"/>
        <v>7354.3255100251745</v>
      </c>
      <c r="M29" s="9">
        <f t="shared" si="4"/>
        <v>361588.29582107038</v>
      </c>
      <c r="N29" s="61"/>
      <c r="O29" s="9">
        <f>IFERROR(IF(R28=0,"",R28*('Loan Details'!$J$10/12)),"")</f>
        <v>3983.4136907048087</v>
      </c>
      <c r="P29" s="9">
        <f>IFERROR(INDEX(INDEX('Loan Details'!$I$16:$J$27,,1),MATCH($C29,INDEX('Loan Details'!$I$16:$J$27,,2),0),1),0)</f>
        <v>0</v>
      </c>
      <c r="Q29" s="9">
        <f t="shared" si="5"/>
        <v>7393.1263092951922</v>
      </c>
      <c r="R29" s="9">
        <f t="shared" si="6"/>
        <v>360306.5989865333</v>
      </c>
      <c r="S29" s="15"/>
    </row>
    <row r="30" spans="1:19" ht="20.25" thickTop="1" thickBot="1">
      <c r="A30" s="15"/>
      <c r="B30" s="3">
        <v>22</v>
      </c>
      <c r="C30" s="20">
        <f t="shared" si="0"/>
        <v>44501</v>
      </c>
      <c r="D30" s="61"/>
      <c r="E30" s="9">
        <f>IFERROR(IF(H29=0,"",H29*('Loan Details'!$D$10/12)),"")</f>
        <v>3739.7774561920178</v>
      </c>
      <c r="F30" s="9">
        <f>IFERROR(INDEX(INDEX('Loan Details'!$C$16:$D$27,,1),MATCH($C30,INDEX('Loan Details'!$C$16:$D$27,,2),0),1),0)</f>
        <v>0</v>
      </c>
      <c r="G30" s="9">
        <f t="shared" si="1"/>
        <v>7509.1925438079816</v>
      </c>
      <c r="H30" s="9">
        <f t="shared" si="2"/>
        <v>351509.44325062574</v>
      </c>
      <c r="I30" s="61"/>
      <c r="J30" s="9">
        <f>IFERROR(IF(M29=0,"",M29*('Loan Details'!$G$10/12)),"")</f>
        <v>4067.8683279870424</v>
      </c>
      <c r="K30" s="9">
        <f>IFERROR(INDEX(INDEX('Loan Details'!$F$16:$G$27,,1),MATCH($C30,INDEX('Loan Details'!$F$16:$G$27,,2),0),1),0)</f>
        <v>0</v>
      </c>
      <c r="L30" s="9">
        <f t="shared" si="3"/>
        <v>7437.0616720129583</v>
      </c>
      <c r="M30" s="9">
        <f t="shared" si="4"/>
        <v>354151.23414905742</v>
      </c>
      <c r="N30" s="61"/>
      <c r="O30" s="9">
        <f>IFERROR(IF(R29=0,"",R29*('Loan Details'!$J$10/12)),"")</f>
        <v>3903.3214890207773</v>
      </c>
      <c r="P30" s="9">
        <f>IFERROR(INDEX(INDEX('Loan Details'!$I$16:$J$27,,1),MATCH($C30,INDEX('Loan Details'!$I$16:$J$27,,2),0),1),0)</f>
        <v>0</v>
      </c>
      <c r="Q30" s="9">
        <f t="shared" si="5"/>
        <v>7473.2185109792235</v>
      </c>
      <c r="R30" s="9">
        <f t="shared" si="6"/>
        <v>352833.38047555409</v>
      </c>
      <c r="S30" s="15"/>
    </row>
    <row r="31" spans="1:19" ht="20.25" thickTop="1" thickBot="1">
      <c r="A31" s="15"/>
      <c r="B31" s="3">
        <v>23</v>
      </c>
      <c r="C31" s="20">
        <f t="shared" si="0"/>
        <v>44531</v>
      </c>
      <c r="D31" s="61"/>
      <c r="E31" s="9">
        <f>IFERROR(IF(H30=0,"",H30*('Loan Details'!$D$10/12)),"")</f>
        <v>3661.5567005273515</v>
      </c>
      <c r="F31" s="9">
        <f>IFERROR(INDEX(INDEX('Loan Details'!$C$16:$D$27,,1),MATCH($C31,INDEX('Loan Details'!$C$16:$D$27,,2),0),1),0)</f>
        <v>0</v>
      </c>
      <c r="G31" s="9">
        <f t="shared" si="1"/>
        <v>7587.4132994726479</v>
      </c>
      <c r="H31" s="9">
        <f t="shared" si="2"/>
        <v>343922.02995115309</v>
      </c>
      <c r="I31" s="61"/>
      <c r="J31" s="9">
        <f>IFERROR(IF(M30=0,"",M30*('Loan Details'!$G$10/12)),"")</f>
        <v>3984.2013841768962</v>
      </c>
      <c r="K31" s="9">
        <f>IFERROR(INDEX(INDEX('Loan Details'!$F$16:$G$27,,1),MATCH($C31,INDEX('Loan Details'!$F$16:$G$27,,2),0),1),0)</f>
        <v>0</v>
      </c>
      <c r="L31" s="9">
        <f t="shared" si="3"/>
        <v>7520.7286158231036</v>
      </c>
      <c r="M31" s="9">
        <f t="shared" si="4"/>
        <v>346630.50553323433</v>
      </c>
      <c r="N31" s="61"/>
      <c r="O31" s="9">
        <f>IFERROR(IF(R30=0,"",R30*('Loan Details'!$J$10/12)),"")</f>
        <v>3822.361621818503</v>
      </c>
      <c r="P31" s="9">
        <f>IFERROR(INDEX(INDEX('Loan Details'!$I$16:$J$27,,1),MATCH($C31,INDEX('Loan Details'!$I$16:$J$27,,2),0),1),0)</f>
        <v>0</v>
      </c>
      <c r="Q31" s="9">
        <f t="shared" si="5"/>
        <v>7554.1783781814975</v>
      </c>
      <c r="R31" s="9">
        <f t="shared" si="6"/>
        <v>345279.20209737262</v>
      </c>
      <c r="S31" s="15"/>
    </row>
    <row r="32" spans="1:19" ht="20.25" thickTop="1" thickBot="1">
      <c r="A32" s="15"/>
      <c r="B32" s="3">
        <v>24</v>
      </c>
      <c r="C32" s="20">
        <f t="shared" si="0"/>
        <v>44562</v>
      </c>
      <c r="D32" s="61"/>
      <c r="E32" s="9">
        <f>IFERROR(IF(H31=0,"",H31*('Loan Details'!$D$10/12)),"")</f>
        <v>3582.5211453245111</v>
      </c>
      <c r="F32" s="9">
        <f>IFERROR(INDEX(INDEX('Loan Details'!$C$16:$D$27,,1),MATCH($C32,INDEX('Loan Details'!$C$16:$D$27,,2),0),1),0)</f>
        <v>0</v>
      </c>
      <c r="G32" s="9">
        <f t="shared" si="1"/>
        <v>7666.4488546754883</v>
      </c>
      <c r="H32" s="9">
        <f t="shared" si="2"/>
        <v>336255.58109647757</v>
      </c>
      <c r="I32" s="61"/>
      <c r="J32" s="9">
        <f>IFERROR(IF(M31=0,"",M31*('Loan Details'!$G$10/12)),"")</f>
        <v>3899.5931872488868</v>
      </c>
      <c r="K32" s="9">
        <f>IFERROR(INDEX(INDEX('Loan Details'!$F$16:$G$27,,1),MATCH($C32,INDEX('Loan Details'!$F$16:$G$27,,2),0),1),0)</f>
        <v>0</v>
      </c>
      <c r="L32" s="9">
        <f t="shared" si="3"/>
        <v>7605.336812751113</v>
      </c>
      <c r="M32" s="9">
        <f t="shared" si="4"/>
        <v>339025.1687204832</v>
      </c>
      <c r="N32" s="61"/>
      <c r="O32" s="9">
        <f>IFERROR(IF(R31=0,"",R31*('Loan Details'!$J$10/12)),"")</f>
        <v>3740.5246893882036</v>
      </c>
      <c r="P32" s="9">
        <f>IFERROR(INDEX(INDEX('Loan Details'!$I$16:$J$27,,1),MATCH($C32,INDEX('Loan Details'!$I$16:$J$27,,2),0),1),0)</f>
        <v>0</v>
      </c>
      <c r="Q32" s="9">
        <f t="shared" si="5"/>
        <v>7636.0153106117978</v>
      </c>
      <c r="R32" s="9">
        <f t="shared" si="6"/>
        <v>337643.18678676081</v>
      </c>
      <c r="S32" s="15"/>
    </row>
    <row r="33" spans="1:19" ht="20.25" thickTop="1" thickBot="1">
      <c r="A33" s="15"/>
      <c r="B33" s="3">
        <v>25</v>
      </c>
      <c r="C33" s="20">
        <f t="shared" si="0"/>
        <v>44593</v>
      </c>
      <c r="D33" s="61"/>
      <c r="E33" s="9">
        <f>IFERROR(IF(H32=0,"",H32*('Loan Details'!$D$10/12)),"")</f>
        <v>3502.6623030883079</v>
      </c>
      <c r="F33" s="9">
        <f>IFERROR(INDEX(INDEX('Loan Details'!$C$16:$D$27,,1),MATCH($C33,INDEX('Loan Details'!$C$16:$D$27,,2),0),1),0)</f>
        <v>0</v>
      </c>
      <c r="G33" s="9">
        <f t="shared" si="1"/>
        <v>7746.3076969116919</v>
      </c>
      <c r="H33" s="9">
        <f t="shared" si="2"/>
        <v>328509.27339956589</v>
      </c>
      <c r="I33" s="61"/>
      <c r="J33" s="9">
        <f>IFERROR(IF(M32=0,"",M32*('Loan Details'!$G$10/12)),"")</f>
        <v>3814.0331481054363</v>
      </c>
      <c r="K33" s="9">
        <f>IFERROR(INDEX(INDEX('Loan Details'!$F$16:$G$27,,1),MATCH($C33,INDEX('Loan Details'!$F$16:$G$27,,2),0),1),0)</f>
        <v>0</v>
      </c>
      <c r="L33" s="9">
        <f t="shared" si="3"/>
        <v>7690.896851894564</v>
      </c>
      <c r="M33" s="9">
        <f t="shared" si="4"/>
        <v>331334.27186858864</v>
      </c>
      <c r="N33" s="61"/>
      <c r="O33" s="9">
        <f>IFERROR(IF(R32=0,"",R32*('Loan Details'!$J$10/12)),"")</f>
        <v>3657.801190189909</v>
      </c>
      <c r="P33" s="9">
        <f>IFERROR(INDEX(INDEX('Loan Details'!$I$16:$J$27,,1),MATCH($C33,INDEX('Loan Details'!$I$16:$J$27,,2),0),1),0)</f>
        <v>0</v>
      </c>
      <c r="Q33" s="9">
        <f t="shared" si="5"/>
        <v>7718.7388098100919</v>
      </c>
      <c r="R33" s="9">
        <f t="shared" si="6"/>
        <v>329924.44797695073</v>
      </c>
      <c r="S33" s="15"/>
    </row>
    <row r="34" spans="1:19" ht="20.25" thickTop="1" thickBot="1">
      <c r="A34" s="15"/>
      <c r="B34" s="3">
        <v>26</v>
      </c>
      <c r="C34" s="20">
        <f t="shared" si="0"/>
        <v>44621</v>
      </c>
      <c r="D34" s="61"/>
      <c r="E34" s="9">
        <f>IFERROR(IF(H33=0,"",H33*('Loan Details'!$D$10/12)),"")</f>
        <v>3421.9715979121447</v>
      </c>
      <c r="F34" s="9">
        <f>IFERROR(INDEX(INDEX('Loan Details'!$C$16:$D$27,,1),MATCH($C34,INDEX('Loan Details'!$C$16:$D$27,,2),0),1),0)</f>
        <v>0</v>
      </c>
      <c r="G34" s="9">
        <f t="shared" si="1"/>
        <v>7826.9984020878546</v>
      </c>
      <c r="H34" s="9">
        <f t="shared" si="2"/>
        <v>320682.27499747806</v>
      </c>
      <c r="I34" s="61"/>
      <c r="J34" s="9">
        <f>IFERROR(IF(M33=0,"",M33*('Loan Details'!$G$10/12)),"")</f>
        <v>3727.5105585216224</v>
      </c>
      <c r="K34" s="9">
        <f>IFERROR(INDEX(INDEX('Loan Details'!$F$16:$G$27,,1),MATCH($C34,INDEX('Loan Details'!$F$16:$G$27,,2),0),1),0)</f>
        <v>0</v>
      </c>
      <c r="L34" s="9">
        <f t="shared" si="3"/>
        <v>7777.4194414783778</v>
      </c>
      <c r="M34" s="9">
        <f t="shared" si="4"/>
        <v>323556.85242711025</v>
      </c>
      <c r="N34" s="61"/>
      <c r="O34" s="9">
        <f>IFERROR(IF(R33=0,"",R33*('Loan Details'!$J$10/12)),"")</f>
        <v>3574.1815197502997</v>
      </c>
      <c r="P34" s="9">
        <f>IFERROR(INDEX(INDEX('Loan Details'!$I$16:$J$27,,1),MATCH($C34,INDEX('Loan Details'!$I$16:$J$27,,2),0),1),0)</f>
        <v>0</v>
      </c>
      <c r="Q34" s="9">
        <f t="shared" si="5"/>
        <v>7802.3584802497007</v>
      </c>
      <c r="R34" s="9">
        <f t="shared" si="6"/>
        <v>322122.08949670102</v>
      </c>
      <c r="S34" s="15"/>
    </row>
    <row r="35" spans="1:19" ht="20.25" thickTop="1" thickBot="1">
      <c r="A35" s="15"/>
      <c r="B35" s="3">
        <v>27</v>
      </c>
      <c r="C35" s="20">
        <f t="shared" si="0"/>
        <v>44652</v>
      </c>
      <c r="D35" s="61"/>
      <c r="E35" s="9">
        <f>IFERROR(IF(H34=0,"",H34*('Loan Details'!$D$10/12)),"")</f>
        <v>3340.4403645570628</v>
      </c>
      <c r="F35" s="9">
        <f>IFERROR(INDEX(INDEX('Loan Details'!$C$16:$D$27,,1),MATCH($C35,INDEX('Loan Details'!$C$16:$D$27,,2),0),1),0)</f>
        <v>0</v>
      </c>
      <c r="G35" s="9">
        <f t="shared" si="1"/>
        <v>7908.5296354429365</v>
      </c>
      <c r="H35" s="9">
        <f t="shared" si="2"/>
        <v>312773.74536203512</v>
      </c>
      <c r="I35" s="61"/>
      <c r="J35" s="9">
        <f>IFERROR(IF(M34=0,"",M34*('Loan Details'!$G$10/12)),"")</f>
        <v>3640.0145898049909</v>
      </c>
      <c r="K35" s="9">
        <f>IFERROR(INDEX(INDEX('Loan Details'!$F$16:$G$27,,1),MATCH($C35,INDEX('Loan Details'!$F$16:$G$27,,2),0),1),0)</f>
        <v>0</v>
      </c>
      <c r="L35" s="9">
        <f t="shared" si="3"/>
        <v>7864.9154101950098</v>
      </c>
      <c r="M35" s="9">
        <f t="shared" si="4"/>
        <v>315691.93701691524</v>
      </c>
      <c r="N35" s="61"/>
      <c r="O35" s="9">
        <f>IFERROR(IF(R34=0,"",R34*('Loan Details'!$J$10/12)),"")</f>
        <v>3489.6559695475944</v>
      </c>
      <c r="P35" s="9">
        <f>IFERROR(INDEX(INDEX('Loan Details'!$I$16:$J$27,,1),MATCH($C35,INDEX('Loan Details'!$I$16:$J$27,,2),0),1),0)</f>
        <v>0</v>
      </c>
      <c r="Q35" s="9">
        <f t="shared" si="5"/>
        <v>7886.8840304524065</v>
      </c>
      <c r="R35" s="9">
        <f t="shared" si="6"/>
        <v>314235.20546624862</v>
      </c>
      <c r="S35" s="15"/>
    </row>
    <row r="36" spans="1:19" ht="20.25" thickTop="1" thickBot="1">
      <c r="A36" s="15"/>
      <c r="B36" s="3">
        <v>28</v>
      </c>
      <c r="C36" s="20">
        <f t="shared" si="0"/>
        <v>44682</v>
      </c>
      <c r="D36" s="61"/>
      <c r="E36" s="9">
        <f>IFERROR(IF(H35=0,"",H35*('Loan Details'!$D$10/12)),"")</f>
        <v>3258.0598475211991</v>
      </c>
      <c r="F36" s="9">
        <f>IFERROR(INDEX(INDEX('Loan Details'!$C$16:$D$27,,1),MATCH($C36,INDEX('Loan Details'!$C$16:$D$27,,2),0),1),0)</f>
        <v>0</v>
      </c>
      <c r="G36" s="9">
        <f t="shared" si="1"/>
        <v>7990.9101524788002</v>
      </c>
      <c r="H36" s="9">
        <f t="shared" si="2"/>
        <v>304782.83520955633</v>
      </c>
      <c r="I36" s="61"/>
      <c r="J36" s="9">
        <f>IFERROR(IF(M35=0,"",M35*('Loan Details'!$G$10/12)),"")</f>
        <v>3551.5342914402968</v>
      </c>
      <c r="K36" s="9">
        <f>IFERROR(INDEX(INDEX('Loan Details'!$F$16:$G$27,,1),MATCH($C36,INDEX('Loan Details'!$F$16:$G$27,,2),0),1),0)</f>
        <v>0</v>
      </c>
      <c r="L36" s="9">
        <f t="shared" si="3"/>
        <v>7953.3957085597031</v>
      </c>
      <c r="M36" s="9">
        <f t="shared" si="4"/>
        <v>307738.54130835552</v>
      </c>
      <c r="N36" s="61"/>
      <c r="O36" s="9">
        <f>IFERROR(IF(R35=0,"",R35*('Loan Details'!$J$10/12)),"")</f>
        <v>3404.2147258843602</v>
      </c>
      <c r="P36" s="9">
        <f>IFERROR(INDEX(INDEX('Loan Details'!$I$16:$J$27,,1),MATCH($C36,INDEX('Loan Details'!$I$16:$J$27,,2),0),1),0)</f>
        <v>0</v>
      </c>
      <c r="Q36" s="9">
        <f t="shared" si="5"/>
        <v>7972.3252741156412</v>
      </c>
      <c r="R36" s="9">
        <f t="shared" si="6"/>
        <v>306262.88019213296</v>
      </c>
      <c r="S36" s="15"/>
    </row>
    <row r="37" spans="1:19" ht="20.25" thickTop="1" thickBot="1">
      <c r="A37" s="15"/>
      <c r="B37" s="3">
        <v>29</v>
      </c>
      <c r="C37" s="20">
        <f t="shared" si="0"/>
        <v>44713</v>
      </c>
      <c r="D37" s="61"/>
      <c r="E37" s="9">
        <f>IFERROR(IF(H36=0,"",H36*('Loan Details'!$D$10/12)),"")</f>
        <v>3174.821200099545</v>
      </c>
      <c r="F37" s="9">
        <f>IFERROR(INDEX(INDEX('Loan Details'!$C$16:$D$27,,1),MATCH($C37,INDEX('Loan Details'!$C$16:$D$27,,2),0),1),0)</f>
        <v>0</v>
      </c>
      <c r="G37" s="9">
        <f t="shared" si="1"/>
        <v>8074.1487999004548</v>
      </c>
      <c r="H37" s="9">
        <f t="shared" si="2"/>
        <v>296708.6864096559</v>
      </c>
      <c r="I37" s="61"/>
      <c r="J37" s="9">
        <f>IFERROR(IF(M36=0,"",M36*('Loan Details'!$G$10/12)),"")</f>
        <v>3462.0585897189999</v>
      </c>
      <c r="K37" s="9">
        <f>IFERROR(INDEX(INDEX('Loan Details'!$F$16:$G$27,,1),MATCH($C37,INDEX('Loan Details'!$F$16:$G$27,,2),0),1),0)</f>
        <v>0</v>
      </c>
      <c r="L37" s="9">
        <f t="shared" si="3"/>
        <v>8042.8714102810009</v>
      </c>
      <c r="M37" s="9">
        <f t="shared" si="4"/>
        <v>299695.66989807453</v>
      </c>
      <c r="N37" s="61"/>
      <c r="O37" s="9">
        <f>IFERROR(IF(R36=0,"",R36*('Loan Details'!$J$10/12)),"")</f>
        <v>3317.847868748107</v>
      </c>
      <c r="P37" s="9">
        <f>IFERROR(INDEX(INDEX('Loan Details'!$I$16:$J$27,,1),MATCH($C37,INDEX('Loan Details'!$I$16:$J$27,,2),0),1),0)</f>
        <v>0</v>
      </c>
      <c r="Q37" s="9">
        <f t="shared" si="5"/>
        <v>8058.6921312518934</v>
      </c>
      <c r="R37" s="9">
        <f t="shared" si="6"/>
        <v>298204.18806088105</v>
      </c>
      <c r="S37" s="15"/>
    </row>
    <row r="38" spans="1:19" ht="20.25" thickTop="1" thickBot="1">
      <c r="A38" s="15"/>
      <c r="B38" s="3">
        <v>30</v>
      </c>
      <c r="C38" s="20">
        <f t="shared" si="0"/>
        <v>44743</v>
      </c>
      <c r="D38" s="61"/>
      <c r="E38" s="9">
        <f>IFERROR(IF(H37=0,"",H37*('Loan Details'!$D$10/12)),"")</f>
        <v>3090.7154834339153</v>
      </c>
      <c r="F38" s="9">
        <f>IFERROR(INDEX(INDEX('Loan Details'!$C$16:$D$27,,1),MATCH($C38,INDEX('Loan Details'!$C$16:$D$27,,2),0),1),0)</f>
        <v>0</v>
      </c>
      <c r="G38" s="9">
        <f t="shared" si="1"/>
        <v>8158.254516566084</v>
      </c>
      <c r="H38" s="9">
        <f t="shared" si="2"/>
        <v>288550.43189308984</v>
      </c>
      <c r="I38" s="61"/>
      <c r="J38" s="9">
        <f>IFERROR(IF(M37=0,"",M37*('Loan Details'!$G$10/12)),"")</f>
        <v>3371.5762863533387</v>
      </c>
      <c r="K38" s="9">
        <f>IFERROR(INDEX(INDEX('Loan Details'!$F$16:$G$27,,1),MATCH($C38,INDEX('Loan Details'!$F$16:$G$27,,2),0),1),0)</f>
        <v>0</v>
      </c>
      <c r="L38" s="9">
        <f t="shared" si="3"/>
        <v>8133.3537136466621</v>
      </c>
      <c r="M38" s="9">
        <f t="shared" si="4"/>
        <v>291562.31618442788</v>
      </c>
      <c r="N38" s="61"/>
      <c r="O38" s="9">
        <f>IFERROR(IF(R37=0,"",R37*('Loan Details'!$J$10/12)),"")</f>
        <v>3230.5453706595449</v>
      </c>
      <c r="P38" s="9">
        <f>IFERROR(INDEX(INDEX('Loan Details'!$I$16:$J$27,,1),MATCH($C38,INDEX('Loan Details'!$I$16:$J$27,,2),0),1),0)</f>
        <v>0</v>
      </c>
      <c r="Q38" s="9">
        <f t="shared" si="5"/>
        <v>8145.9946293404555</v>
      </c>
      <c r="R38" s="9">
        <f t="shared" si="6"/>
        <v>290058.19343154057</v>
      </c>
      <c r="S38" s="15"/>
    </row>
    <row r="39" spans="1:19" ht="20.25" thickTop="1" thickBot="1">
      <c r="A39" s="15"/>
      <c r="B39" s="3">
        <v>31</v>
      </c>
      <c r="C39" s="20">
        <f t="shared" si="0"/>
        <v>44774</v>
      </c>
      <c r="D39" s="61"/>
      <c r="E39" s="9">
        <f>IFERROR(IF(H38=0,"",H38*('Loan Details'!$D$10/12)),"")</f>
        <v>3005.7336655530189</v>
      </c>
      <c r="F39" s="9">
        <f>IFERROR(INDEX(INDEX('Loan Details'!$C$16:$D$27,,1),MATCH($C39,INDEX('Loan Details'!$C$16:$D$27,,2),0),1),0)</f>
        <v>0</v>
      </c>
      <c r="G39" s="9">
        <f t="shared" si="1"/>
        <v>8243.2363344469813</v>
      </c>
      <c r="H39" s="9">
        <f t="shared" si="2"/>
        <v>280307.19555864285</v>
      </c>
      <c r="I39" s="61"/>
      <c r="J39" s="9">
        <f>IFERROR(IF(M38=0,"",M38*('Loan Details'!$G$10/12)),"")</f>
        <v>3280.0760570748139</v>
      </c>
      <c r="K39" s="9">
        <f>IFERROR(INDEX(INDEX('Loan Details'!$F$16:$G$27,,1),MATCH($C39,INDEX('Loan Details'!$F$16:$G$27,,2),0),1),0)</f>
        <v>0</v>
      </c>
      <c r="L39" s="9">
        <f t="shared" si="3"/>
        <v>8224.8539429251869</v>
      </c>
      <c r="M39" s="9">
        <f t="shared" si="4"/>
        <v>283337.46224150271</v>
      </c>
      <c r="N39" s="61"/>
      <c r="O39" s="9">
        <f>IFERROR(IF(R38=0,"",R38*('Loan Details'!$J$10/12)),"")</f>
        <v>3142.2970955083561</v>
      </c>
      <c r="P39" s="9">
        <f>IFERROR(INDEX(INDEX('Loan Details'!$I$16:$J$27,,1),MATCH($C39,INDEX('Loan Details'!$I$16:$J$27,,2),0),1),0)</f>
        <v>0</v>
      </c>
      <c r="Q39" s="9">
        <f t="shared" si="5"/>
        <v>8234.2429044916444</v>
      </c>
      <c r="R39" s="9">
        <f t="shared" si="6"/>
        <v>281823.9505270489</v>
      </c>
      <c r="S39" s="15"/>
    </row>
    <row r="40" spans="1:19" ht="20.25" thickTop="1" thickBot="1">
      <c r="A40" s="15"/>
      <c r="B40" s="3">
        <v>32</v>
      </c>
      <c r="C40" s="20">
        <f t="shared" si="0"/>
        <v>44805</v>
      </c>
      <c r="D40" s="61"/>
      <c r="E40" s="9">
        <f>IFERROR(IF(H39=0,"",H39*('Loan Details'!$D$10/12)),"")</f>
        <v>2919.8666204025294</v>
      </c>
      <c r="F40" s="9">
        <f>IFERROR(INDEX(INDEX('Loan Details'!$C$16:$D$27,,1),MATCH($C40,INDEX('Loan Details'!$C$16:$D$27,,2),0),1),0)</f>
        <v>0</v>
      </c>
      <c r="G40" s="9">
        <f t="shared" si="1"/>
        <v>8329.103379597469</v>
      </c>
      <c r="H40" s="9">
        <f t="shared" si="2"/>
        <v>271978.09217904537</v>
      </c>
      <c r="I40" s="61"/>
      <c r="J40" s="9">
        <f>IFERROR(IF(M39=0,"",M39*('Loan Details'!$G$10/12)),"")</f>
        <v>3187.5464502169057</v>
      </c>
      <c r="K40" s="9">
        <f>IFERROR(INDEX(INDEX('Loan Details'!$F$16:$G$27,,1),MATCH($C40,INDEX('Loan Details'!$F$16:$G$27,,2),0),1),0)</f>
        <v>0</v>
      </c>
      <c r="L40" s="9">
        <f t="shared" si="3"/>
        <v>8317.3835497830951</v>
      </c>
      <c r="M40" s="9">
        <f t="shared" si="4"/>
        <v>275020.07869171962</v>
      </c>
      <c r="N40" s="61"/>
      <c r="O40" s="9">
        <f>IFERROR(IF(R39=0,"",R39*('Loan Details'!$J$10/12)),"")</f>
        <v>3053.0927973763633</v>
      </c>
      <c r="P40" s="9">
        <f>IFERROR(INDEX(INDEX('Loan Details'!$I$16:$J$27,,1),MATCH($C40,INDEX('Loan Details'!$I$16:$J$27,,2),0),1),0)</f>
        <v>0</v>
      </c>
      <c r="Q40" s="9">
        <f t="shared" si="5"/>
        <v>8323.4472026236381</v>
      </c>
      <c r="R40" s="9">
        <f t="shared" si="6"/>
        <v>273500.50332442526</v>
      </c>
      <c r="S40" s="15"/>
    </row>
    <row r="41" spans="1:19" ht="20.25" thickTop="1" thickBot="1">
      <c r="A41" s="15"/>
      <c r="B41" s="3">
        <v>33</v>
      </c>
      <c r="C41" s="20">
        <f t="shared" si="0"/>
        <v>44835</v>
      </c>
      <c r="D41" s="61"/>
      <c r="E41" s="9">
        <f>IFERROR(IF(H40=0,"",H40*('Loan Details'!$D$10/12)),"")</f>
        <v>2833.1051268650558</v>
      </c>
      <c r="F41" s="9">
        <f>IFERROR(INDEX(INDEX('Loan Details'!$C$16:$D$27,,1),MATCH($C41,INDEX('Loan Details'!$C$16:$D$27,,2),0),1),0)</f>
        <v>0</v>
      </c>
      <c r="G41" s="9">
        <f t="shared" si="1"/>
        <v>8415.864873134944</v>
      </c>
      <c r="H41" s="9">
        <f t="shared" si="2"/>
        <v>263562.22730591043</v>
      </c>
      <c r="I41" s="61"/>
      <c r="J41" s="9">
        <f>IFERROR(IF(M40=0,"",M40*('Loan Details'!$G$10/12)),"")</f>
        <v>3093.9758852818463</v>
      </c>
      <c r="K41" s="9">
        <f>IFERROR(INDEX(INDEX('Loan Details'!$F$16:$G$27,,1),MATCH($C41,INDEX('Loan Details'!$F$16:$G$27,,2),0),1),0)</f>
        <v>0</v>
      </c>
      <c r="L41" s="9">
        <f t="shared" si="3"/>
        <v>8410.9541147181535</v>
      </c>
      <c r="M41" s="9">
        <f t="shared" si="4"/>
        <v>266609.12457700149</v>
      </c>
      <c r="N41" s="61"/>
      <c r="O41" s="9">
        <f>IFERROR(IF(R40=0,"",R40*('Loan Details'!$J$10/12)),"")</f>
        <v>2962.9221193479402</v>
      </c>
      <c r="P41" s="9">
        <f>IFERROR(INDEX(INDEX('Loan Details'!$I$16:$J$27,,1),MATCH($C41,INDEX('Loan Details'!$I$16:$J$27,,2),0),1),0)</f>
        <v>0</v>
      </c>
      <c r="Q41" s="9">
        <f t="shared" si="5"/>
        <v>8413.6178806520602</v>
      </c>
      <c r="R41" s="9">
        <f t="shared" si="6"/>
        <v>265086.88544377318</v>
      </c>
      <c r="S41" s="15"/>
    </row>
    <row r="42" spans="1:19" ht="20.25" thickTop="1" thickBot="1">
      <c r="A42" s="15"/>
      <c r="B42" s="3">
        <v>34</v>
      </c>
      <c r="C42" s="20">
        <f t="shared" si="0"/>
        <v>44866</v>
      </c>
      <c r="D42" s="61"/>
      <c r="E42" s="9">
        <f>IFERROR(IF(H41=0,"",H41*('Loan Details'!$D$10/12)),"")</f>
        <v>2745.4398677699</v>
      </c>
      <c r="F42" s="9">
        <f>IFERROR(INDEX(INDEX('Loan Details'!$C$16:$D$27,,1),MATCH($C42,INDEX('Loan Details'!$C$16:$D$27,,2),0),1),0)</f>
        <v>0</v>
      </c>
      <c r="G42" s="9">
        <f t="shared" si="1"/>
        <v>8503.5301322300984</v>
      </c>
      <c r="H42" s="9">
        <f t="shared" si="2"/>
        <v>255058.69717368032</v>
      </c>
      <c r="I42" s="61"/>
      <c r="J42" s="9">
        <f>IFERROR(IF(M41=0,"",M41*('Loan Details'!$G$10/12)),"")</f>
        <v>2999.3526514912674</v>
      </c>
      <c r="K42" s="9">
        <f>IFERROR(INDEX(INDEX('Loan Details'!$F$16:$G$27,,1),MATCH($C42,INDEX('Loan Details'!$F$16:$G$27,,2),0),1),0)</f>
        <v>0</v>
      </c>
      <c r="L42" s="9">
        <f t="shared" si="3"/>
        <v>8505.5773485087338</v>
      </c>
      <c r="M42" s="9">
        <f t="shared" si="4"/>
        <v>258103.54722849277</v>
      </c>
      <c r="N42" s="61"/>
      <c r="O42" s="9">
        <f>IFERROR(IF(R41=0,"",R41*('Loan Details'!$J$10/12)),"")</f>
        <v>2871.7745923075427</v>
      </c>
      <c r="P42" s="9">
        <f>IFERROR(INDEX(INDEX('Loan Details'!$I$16:$J$27,,1),MATCH($C42,INDEX('Loan Details'!$I$16:$J$27,,2),0),1),0)</f>
        <v>0</v>
      </c>
      <c r="Q42" s="9">
        <f t="shared" si="5"/>
        <v>8504.7654076924591</v>
      </c>
      <c r="R42" s="9">
        <f t="shared" si="6"/>
        <v>256582.12003608071</v>
      </c>
      <c r="S42" s="15"/>
    </row>
    <row r="43" spans="1:19" ht="20.25" thickTop="1" thickBot="1">
      <c r="A43" s="15"/>
      <c r="B43" s="3">
        <v>35</v>
      </c>
      <c r="C43" s="20">
        <f t="shared" si="0"/>
        <v>44896</v>
      </c>
      <c r="D43" s="61"/>
      <c r="E43" s="9">
        <f>IFERROR(IF(H42=0,"",H42*('Loan Details'!$D$10/12)),"")</f>
        <v>2656.8614288925032</v>
      </c>
      <c r="F43" s="9">
        <f>IFERROR(INDEX(INDEX('Loan Details'!$C$16:$D$27,,1),MATCH($C43,INDEX('Loan Details'!$C$16:$D$27,,2),0),1),0)</f>
        <v>0</v>
      </c>
      <c r="G43" s="9">
        <f t="shared" si="1"/>
        <v>8592.1085711074957</v>
      </c>
      <c r="H43" s="9">
        <f t="shared" si="2"/>
        <v>246466.58860257283</v>
      </c>
      <c r="I43" s="61"/>
      <c r="J43" s="9">
        <f>IFERROR(IF(M42=0,"",M42*('Loan Details'!$G$10/12)),"")</f>
        <v>2903.6649063205441</v>
      </c>
      <c r="K43" s="9">
        <f>IFERROR(INDEX(INDEX('Loan Details'!$F$16:$G$27,,1),MATCH($C43,INDEX('Loan Details'!$F$16:$G$27,,2),0),1),0)</f>
        <v>0</v>
      </c>
      <c r="L43" s="9">
        <f t="shared" si="3"/>
        <v>8601.2650936794562</v>
      </c>
      <c r="M43" s="9">
        <f t="shared" si="4"/>
        <v>249502.28213481331</v>
      </c>
      <c r="N43" s="61"/>
      <c r="O43" s="9">
        <f>IFERROR(IF(R42=0,"",R42*('Loan Details'!$J$10/12)),"")</f>
        <v>2779.6396337242077</v>
      </c>
      <c r="P43" s="9">
        <f>IFERROR(INDEX(INDEX('Loan Details'!$I$16:$J$27,,1),MATCH($C43,INDEX('Loan Details'!$I$16:$J$27,,2),0),1),0)</f>
        <v>0</v>
      </c>
      <c r="Q43" s="9">
        <f t="shared" si="5"/>
        <v>8596.9003662757932</v>
      </c>
      <c r="R43" s="9">
        <f t="shared" si="6"/>
        <v>247985.21966980491</v>
      </c>
      <c r="S43" s="15"/>
    </row>
    <row r="44" spans="1:19" ht="20.25" thickTop="1" thickBot="1">
      <c r="A44" s="15"/>
      <c r="B44" s="3">
        <v>36</v>
      </c>
      <c r="C44" s="20">
        <f t="shared" si="0"/>
        <v>44927</v>
      </c>
      <c r="D44" s="61"/>
      <c r="E44" s="9">
        <f>IFERROR(IF(H43=0,"",H43*('Loan Details'!$D$10/12)),"")</f>
        <v>2567.3602979434668</v>
      </c>
      <c r="F44" s="9">
        <f>IFERROR(INDEX(INDEX('Loan Details'!$C$16:$D$27,,1),MATCH($C44,INDEX('Loan Details'!$C$16:$D$27,,2),0),1),0)</f>
        <v>0</v>
      </c>
      <c r="G44" s="9">
        <f t="shared" si="1"/>
        <v>8681.6097020565321</v>
      </c>
      <c r="H44" s="9">
        <f t="shared" si="2"/>
        <v>237784.97890051629</v>
      </c>
      <c r="I44" s="61"/>
      <c r="J44" s="9">
        <f>IFERROR(IF(M43=0,"",M43*('Loan Details'!$G$10/12)),"")</f>
        <v>2806.9006740166501</v>
      </c>
      <c r="K44" s="9">
        <f>IFERROR(INDEX(INDEX('Loan Details'!$F$16:$G$27,,1),MATCH($C44,INDEX('Loan Details'!$F$16:$G$27,,2),0),1),0)</f>
        <v>0</v>
      </c>
      <c r="L44" s="9">
        <f t="shared" si="3"/>
        <v>8698.0293259833506</v>
      </c>
      <c r="M44" s="9">
        <f t="shared" si="4"/>
        <v>240804.25280882997</v>
      </c>
      <c r="N44" s="61"/>
      <c r="O44" s="9">
        <f>IFERROR(IF(R43=0,"",R43*('Loan Details'!$J$10/12)),"")</f>
        <v>2686.5065464228865</v>
      </c>
      <c r="P44" s="9">
        <f>IFERROR(INDEX(INDEX('Loan Details'!$I$16:$J$27,,1),MATCH($C44,INDEX('Loan Details'!$I$16:$J$27,,2),0),1),0)</f>
        <v>0</v>
      </c>
      <c r="Q44" s="9">
        <f t="shared" si="5"/>
        <v>8690.0334535771144</v>
      </c>
      <c r="R44" s="9">
        <f t="shared" si="6"/>
        <v>239295.1862162278</v>
      </c>
      <c r="S44" s="15"/>
    </row>
    <row r="45" spans="1:19" ht="20.25" thickTop="1" thickBot="1">
      <c r="A45" s="15"/>
      <c r="B45" s="3">
        <v>37</v>
      </c>
      <c r="C45" s="20">
        <f t="shared" si="0"/>
        <v>44958</v>
      </c>
      <c r="D45" s="61"/>
      <c r="E45" s="9">
        <f>IFERROR(IF(H44=0,"",H44*('Loan Details'!$D$10/12)),"")</f>
        <v>2476.9268635470444</v>
      </c>
      <c r="F45" s="9">
        <f>IFERROR(INDEX(INDEX('Loan Details'!$C$16:$D$27,,1),MATCH($C45,INDEX('Loan Details'!$C$16:$D$27,,2),0),1),0)</f>
        <v>0</v>
      </c>
      <c r="G45" s="9">
        <f t="shared" si="1"/>
        <v>8772.0431364529541</v>
      </c>
      <c r="H45" s="9">
        <f t="shared" si="2"/>
        <v>229012.93576406332</v>
      </c>
      <c r="I45" s="61"/>
      <c r="J45" s="9">
        <f>IFERROR(IF(M44=0,"",M44*('Loan Details'!$G$10/12)),"")</f>
        <v>2709.0478440993375</v>
      </c>
      <c r="K45" s="9">
        <f>IFERROR(INDEX(INDEX('Loan Details'!$F$16:$G$27,,1),MATCH($C45,INDEX('Loan Details'!$F$16:$G$27,,2),0),1),0)</f>
        <v>0</v>
      </c>
      <c r="L45" s="9">
        <f t="shared" si="3"/>
        <v>8795.8821559006628</v>
      </c>
      <c r="M45" s="9">
        <f t="shared" si="4"/>
        <v>232008.3706529293</v>
      </c>
      <c r="N45" s="61"/>
      <c r="O45" s="9">
        <f>IFERROR(IF(R44=0,"",R44*('Loan Details'!$J$10/12)),"")</f>
        <v>2592.3645173424679</v>
      </c>
      <c r="P45" s="9">
        <f>IFERROR(INDEX(INDEX('Loan Details'!$I$16:$J$27,,1),MATCH($C45,INDEX('Loan Details'!$I$16:$J$27,,2),0),1),0)</f>
        <v>0</v>
      </c>
      <c r="Q45" s="9">
        <f t="shared" si="5"/>
        <v>8784.1754826575325</v>
      </c>
      <c r="R45" s="9">
        <f t="shared" si="6"/>
        <v>230511.01073357026</v>
      </c>
      <c r="S45" s="15"/>
    </row>
    <row r="46" spans="1:19" ht="20.25" thickTop="1" thickBot="1">
      <c r="A46" s="15"/>
      <c r="B46" s="3">
        <v>38</v>
      </c>
      <c r="C46" s="20">
        <f t="shared" si="0"/>
        <v>44986</v>
      </c>
      <c r="D46" s="61"/>
      <c r="E46" s="9">
        <f>IFERROR(IF(H45=0,"",H45*('Loan Details'!$D$10/12)),"")</f>
        <v>2385.5514142089928</v>
      </c>
      <c r="F46" s="9">
        <f>IFERROR(INDEX(INDEX('Loan Details'!$C$16:$D$27,,1),MATCH($C46,INDEX('Loan Details'!$C$16:$D$27,,2),0),1),0)</f>
        <v>0</v>
      </c>
      <c r="G46" s="9">
        <f t="shared" si="1"/>
        <v>8863.418585791007</v>
      </c>
      <c r="H46" s="9">
        <f t="shared" si="2"/>
        <v>220149.5171782723</v>
      </c>
      <c r="I46" s="61"/>
      <c r="J46" s="9">
        <f>IFERROR(IF(M45=0,"",M45*('Loan Details'!$G$10/12)),"")</f>
        <v>2610.0941698454549</v>
      </c>
      <c r="K46" s="9">
        <f>IFERROR(INDEX(INDEX('Loan Details'!$F$16:$G$27,,1),MATCH($C46,INDEX('Loan Details'!$F$16:$G$27,,2),0),1),0)</f>
        <v>0</v>
      </c>
      <c r="L46" s="9">
        <f t="shared" si="3"/>
        <v>8894.835830154545</v>
      </c>
      <c r="M46" s="9">
        <f t="shared" si="4"/>
        <v>223113.53482277476</v>
      </c>
      <c r="N46" s="61"/>
      <c r="O46" s="9">
        <f>IFERROR(IF(R45=0,"",R45*('Loan Details'!$J$10/12)),"")</f>
        <v>2497.2026162803445</v>
      </c>
      <c r="P46" s="9">
        <f>IFERROR(INDEX(INDEX('Loan Details'!$I$16:$J$27,,1),MATCH($C46,INDEX('Loan Details'!$I$16:$J$27,,2),0),1),0)</f>
        <v>0</v>
      </c>
      <c r="Q46" s="9">
        <f t="shared" si="5"/>
        <v>8879.3373837196559</v>
      </c>
      <c r="R46" s="9">
        <f t="shared" si="6"/>
        <v>221631.67334985061</v>
      </c>
      <c r="S46" s="15"/>
    </row>
    <row r="47" spans="1:19" ht="20.25" thickTop="1" thickBot="1">
      <c r="A47" s="15"/>
      <c r="B47" s="3">
        <v>39</v>
      </c>
      <c r="C47" s="20">
        <f t="shared" si="0"/>
        <v>45017</v>
      </c>
      <c r="D47" s="61"/>
      <c r="E47" s="9">
        <f>IFERROR(IF(H46=0,"",H46*('Loan Details'!$D$10/12)),"")</f>
        <v>2293.2241372736698</v>
      </c>
      <c r="F47" s="9">
        <f>IFERROR(INDEX(INDEX('Loan Details'!$C$16:$D$27,,1),MATCH($C47,INDEX('Loan Details'!$C$16:$D$27,,2),0),1),0)</f>
        <v>0</v>
      </c>
      <c r="G47" s="9">
        <f t="shared" si="1"/>
        <v>8955.7458627263295</v>
      </c>
      <c r="H47" s="9">
        <f t="shared" si="2"/>
        <v>211193.77131554598</v>
      </c>
      <c r="I47" s="61"/>
      <c r="J47" s="9">
        <f>IFERROR(IF(M46=0,"",M46*('Loan Details'!$G$10/12)),"")</f>
        <v>2510.0272667562162</v>
      </c>
      <c r="K47" s="9">
        <f>IFERROR(INDEX(INDEX('Loan Details'!$F$16:$G$27,,1),MATCH($C47,INDEX('Loan Details'!$F$16:$G$27,,2),0),1),0)</f>
        <v>0</v>
      </c>
      <c r="L47" s="9">
        <f t="shared" si="3"/>
        <v>8994.9027332437836</v>
      </c>
      <c r="M47" s="9">
        <f t="shared" si="4"/>
        <v>214118.63208953099</v>
      </c>
      <c r="N47" s="61"/>
      <c r="O47" s="9">
        <f>IFERROR(IF(R46=0,"",R46*('Loan Details'!$J$10/12)),"")</f>
        <v>2401.0097946233818</v>
      </c>
      <c r="P47" s="9">
        <f>IFERROR(INDEX(INDEX('Loan Details'!$I$16:$J$27,,1),MATCH($C47,INDEX('Loan Details'!$I$16:$J$27,,2),0),1),0)</f>
        <v>0</v>
      </c>
      <c r="Q47" s="9">
        <f t="shared" si="5"/>
        <v>8975.5302053766191</v>
      </c>
      <c r="R47" s="9">
        <f t="shared" si="6"/>
        <v>212656.14314447399</v>
      </c>
      <c r="S47" s="15"/>
    </row>
    <row r="48" spans="1:19" ht="20.25" thickTop="1" thickBot="1">
      <c r="A48" s="15"/>
      <c r="B48" s="3">
        <v>40</v>
      </c>
      <c r="C48" s="20">
        <f t="shared" si="0"/>
        <v>45047</v>
      </c>
      <c r="D48" s="61"/>
      <c r="E48" s="9">
        <f>IFERROR(IF(H47=0,"",H47*('Loan Details'!$D$10/12)),"")</f>
        <v>2199.9351178702705</v>
      </c>
      <c r="F48" s="9">
        <f>IFERROR(INDEX(INDEX('Loan Details'!$C$16:$D$27,,1),MATCH($C48,INDEX('Loan Details'!$C$16:$D$27,,2),0),1),0)</f>
        <v>0</v>
      </c>
      <c r="G48" s="9">
        <f t="shared" si="1"/>
        <v>9049.0348821297284</v>
      </c>
      <c r="H48" s="9">
        <f t="shared" si="2"/>
        <v>202144.73643341626</v>
      </c>
      <c r="I48" s="61"/>
      <c r="J48" s="9">
        <f>IFERROR(IF(M47=0,"",M47*('Loan Details'!$G$10/12)),"")</f>
        <v>2408.8346110072239</v>
      </c>
      <c r="K48" s="9">
        <f>IFERROR(INDEX(INDEX('Loan Details'!$F$16:$G$27,,1),MATCH($C48,INDEX('Loan Details'!$F$16:$G$27,,2),0),1),0)</f>
        <v>0</v>
      </c>
      <c r="L48" s="9">
        <f t="shared" si="3"/>
        <v>9096.0953889927769</v>
      </c>
      <c r="M48" s="9">
        <f t="shared" si="4"/>
        <v>205022.53670053821</v>
      </c>
      <c r="N48" s="61"/>
      <c r="O48" s="9">
        <f>IFERROR(IF(R47=0,"",R47*('Loan Details'!$J$10/12)),"")</f>
        <v>2303.7748840651348</v>
      </c>
      <c r="P48" s="9">
        <f>IFERROR(INDEX(INDEX('Loan Details'!$I$16:$J$27,,1),MATCH($C48,INDEX('Loan Details'!$I$16:$J$27,,2),0),1),0)</f>
        <v>0</v>
      </c>
      <c r="Q48" s="9">
        <f t="shared" si="5"/>
        <v>9072.7651159348661</v>
      </c>
      <c r="R48" s="9">
        <f t="shared" si="6"/>
        <v>203583.37802853913</v>
      </c>
      <c r="S48" s="15"/>
    </row>
    <row r="49" spans="1:19" ht="20.25" thickTop="1" thickBot="1">
      <c r="A49" s="15"/>
      <c r="B49" s="3">
        <v>41</v>
      </c>
      <c r="C49" s="20">
        <f t="shared" si="0"/>
        <v>45078</v>
      </c>
      <c r="D49" s="61"/>
      <c r="E49" s="9">
        <f>IFERROR(IF(H48=0,"",H48*('Loan Details'!$D$10/12)),"")</f>
        <v>2105.674337848086</v>
      </c>
      <c r="F49" s="9">
        <f>IFERROR(INDEX(INDEX('Loan Details'!$C$16:$D$27,,1),MATCH($C49,INDEX('Loan Details'!$C$16:$D$27,,2),0),1),0)</f>
        <v>0</v>
      </c>
      <c r="G49" s="9">
        <f t="shared" si="1"/>
        <v>9143.2956621519133</v>
      </c>
      <c r="H49" s="9">
        <f t="shared" si="2"/>
        <v>193001.44077126434</v>
      </c>
      <c r="I49" s="61"/>
      <c r="J49" s="9">
        <f>IFERROR(IF(M48=0,"",M48*('Loan Details'!$G$10/12)),"")</f>
        <v>2306.5035378810553</v>
      </c>
      <c r="K49" s="9">
        <f>IFERROR(INDEX(INDEX('Loan Details'!$F$16:$G$27,,1),MATCH($C49,INDEX('Loan Details'!$F$16:$G$27,,2),0),1),0)</f>
        <v>0</v>
      </c>
      <c r="L49" s="9">
        <f t="shared" si="3"/>
        <v>9198.426462118945</v>
      </c>
      <c r="M49" s="9">
        <f t="shared" si="4"/>
        <v>195824.11023841926</v>
      </c>
      <c r="N49" s="61"/>
      <c r="O49" s="9">
        <f>IFERROR(IF(R48=0,"",R48*('Loan Details'!$J$10/12)),"")</f>
        <v>2205.4865953091739</v>
      </c>
      <c r="P49" s="9">
        <f>IFERROR(INDEX(INDEX('Loan Details'!$I$16:$J$27,,1),MATCH($C49,INDEX('Loan Details'!$I$16:$J$27,,2),0),1),0)</f>
        <v>0</v>
      </c>
      <c r="Q49" s="9">
        <f t="shared" si="5"/>
        <v>9171.0534046908269</v>
      </c>
      <c r="R49" s="9">
        <f t="shared" si="6"/>
        <v>194412.32462384831</v>
      </c>
      <c r="S49" s="15"/>
    </row>
    <row r="50" spans="1:19" ht="20.25" thickTop="1" thickBot="1">
      <c r="A50" s="15"/>
      <c r="B50" s="3">
        <v>42</v>
      </c>
      <c r="C50" s="20">
        <f t="shared" si="0"/>
        <v>45108</v>
      </c>
      <c r="D50" s="61"/>
      <c r="E50" s="9">
        <f>IFERROR(IF(H49=0,"",H49*('Loan Details'!$D$10/12)),"")</f>
        <v>2010.4316747006701</v>
      </c>
      <c r="F50" s="9">
        <f>IFERROR(INDEX(INDEX('Loan Details'!$C$16:$D$27,,1),MATCH($C50,INDEX('Loan Details'!$C$16:$D$27,,2),0),1),0)</f>
        <v>0</v>
      </c>
      <c r="G50" s="9">
        <f t="shared" si="1"/>
        <v>9238.5383252993288</v>
      </c>
      <c r="H50" s="9">
        <f t="shared" si="2"/>
        <v>183762.90244596501</v>
      </c>
      <c r="I50" s="61"/>
      <c r="J50" s="9">
        <f>IFERROR(IF(M49=0,"",M49*('Loan Details'!$G$10/12)),"")</f>
        <v>2203.0212401822168</v>
      </c>
      <c r="K50" s="9">
        <f>IFERROR(INDEX(INDEX('Loan Details'!$F$16:$G$27,,1),MATCH($C50,INDEX('Loan Details'!$F$16:$G$27,,2),0),1),0)</f>
        <v>0</v>
      </c>
      <c r="L50" s="9">
        <f t="shared" si="3"/>
        <v>9301.908759817783</v>
      </c>
      <c r="M50" s="9">
        <f t="shared" si="4"/>
        <v>186522.20147860149</v>
      </c>
      <c r="N50" s="61"/>
      <c r="O50" s="9">
        <f>IFERROR(IF(R49=0,"",R49*('Loan Details'!$J$10/12)),"")</f>
        <v>2106.1335167583566</v>
      </c>
      <c r="P50" s="9">
        <f>IFERROR(INDEX(INDEX('Loan Details'!$I$16:$J$27,,1),MATCH($C50,INDEX('Loan Details'!$I$16:$J$27,,2),0),1),0)</f>
        <v>0</v>
      </c>
      <c r="Q50" s="9">
        <f t="shared" si="5"/>
        <v>9270.4064832416443</v>
      </c>
      <c r="R50" s="9">
        <f t="shared" si="6"/>
        <v>185141.91814060666</v>
      </c>
      <c r="S50" s="15"/>
    </row>
    <row r="51" spans="1:19" ht="20.25" thickTop="1" thickBot="1">
      <c r="A51" s="15"/>
      <c r="B51" s="3">
        <v>43</v>
      </c>
      <c r="C51" s="20">
        <f t="shared" si="0"/>
        <v>45139</v>
      </c>
      <c r="D51" s="61"/>
      <c r="E51" s="9">
        <f>IFERROR(IF(H50=0,"",H50*('Loan Details'!$D$10/12)),"")</f>
        <v>1914.196900478802</v>
      </c>
      <c r="F51" s="9">
        <f>IFERROR(INDEX(INDEX('Loan Details'!$C$16:$D$27,,1),MATCH($C51,INDEX('Loan Details'!$C$16:$D$27,,2),0),1),0)</f>
        <v>0</v>
      </c>
      <c r="G51" s="9">
        <f t="shared" si="1"/>
        <v>9334.7730995211969</v>
      </c>
      <c r="H51" s="9">
        <f t="shared" si="2"/>
        <v>174428.12934644381</v>
      </c>
      <c r="I51" s="61"/>
      <c r="J51" s="9">
        <f>IFERROR(IF(M50=0,"",M50*('Loan Details'!$G$10/12)),"")</f>
        <v>2098.374766634267</v>
      </c>
      <c r="K51" s="9">
        <f>IFERROR(INDEX(INDEX('Loan Details'!$F$16:$G$27,,1),MATCH($C51,INDEX('Loan Details'!$F$16:$G$27,,2),0),1),0)</f>
        <v>0</v>
      </c>
      <c r="L51" s="9">
        <f t="shared" si="3"/>
        <v>9406.5552333657324</v>
      </c>
      <c r="M51" s="9">
        <f t="shared" si="4"/>
        <v>177115.64624523575</v>
      </c>
      <c r="N51" s="61"/>
      <c r="O51" s="9">
        <f>IFERROR(IF(R50=0,"",R50*('Loan Details'!$J$10/12)),"")</f>
        <v>2005.7041131899057</v>
      </c>
      <c r="P51" s="9">
        <f>IFERROR(INDEX(INDEX('Loan Details'!$I$16:$J$27,,1),MATCH($C51,INDEX('Loan Details'!$I$16:$J$27,,2),0),1),0)</f>
        <v>0</v>
      </c>
      <c r="Q51" s="9">
        <f t="shared" si="5"/>
        <v>9370.835886810095</v>
      </c>
      <c r="R51" s="9">
        <f t="shared" si="6"/>
        <v>175771.08225379657</v>
      </c>
      <c r="S51" s="15"/>
    </row>
    <row r="52" spans="1:19" ht="20.25" thickTop="1" thickBot="1">
      <c r="A52" s="15"/>
      <c r="B52" s="3">
        <v>44</v>
      </c>
      <c r="C52" s="20">
        <f t="shared" si="0"/>
        <v>45170</v>
      </c>
      <c r="D52" s="61"/>
      <c r="E52" s="9">
        <f>IFERROR(IF(H51=0,"",H51*('Loan Details'!$D$10/12)),"")</f>
        <v>1816.9596806921229</v>
      </c>
      <c r="F52" s="9">
        <f>IFERROR(INDEX(INDEX('Loan Details'!$C$16:$D$27,,1),MATCH($C52,INDEX('Loan Details'!$C$16:$D$27,,2),0),1),0)</f>
        <v>0</v>
      </c>
      <c r="G52" s="9">
        <f t="shared" si="1"/>
        <v>9432.0103193078758</v>
      </c>
      <c r="H52" s="9">
        <f t="shared" si="2"/>
        <v>164996.11902713592</v>
      </c>
      <c r="I52" s="61"/>
      <c r="J52" s="9">
        <f>IFERROR(IF(M51=0,"",M51*('Loan Details'!$G$10/12)),"")</f>
        <v>1992.5510202589026</v>
      </c>
      <c r="K52" s="9">
        <f>IFERROR(INDEX(INDEX('Loan Details'!$F$16:$G$27,,1),MATCH($C52,INDEX('Loan Details'!$F$16:$G$27,,2),0),1),0)</f>
        <v>0</v>
      </c>
      <c r="L52" s="9">
        <f t="shared" si="3"/>
        <v>9512.3789797410973</v>
      </c>
      <c r="M52" s="9">
        <f t="shared" si="4"/>
        <v>167603.26726549465</v>
      </c>
      <c r="N52" s="61"/>
      <c r="O52" s="9">
        <f>IFERROR(IF(R51=0,"",R51*('Loan Details'!$J$10/12)),"")</f>
        <v>1904.1867244161297</v>
      </c>
      <c r="P52" s="9">
        <f>IFERROR(INDEX(INDEX('Loan Details'!$I$16:$J$27,,1),MATCH($C52,INDEX('Loan Details'!$I$16:$J$27,,2),0),1),0)</f>
        <v>0</v>
      </c>
      <c r="Q52" s="9">
        <f t="shared" si="5"/>
        <v>9472.3532755838714</v>
      </c>
      <c r="R52" s="9">
        <f t="shared" si="6"/>
        <v>166298.72897821269</v>
      </c>
      <c r="S52" s="15"/>
    </row>
    <row r="53" spans="1:19" ht="20.25" thickTop="1" thickBot="1">
      <c r="A53" s="15"/>
      <c r="B53" s="3">
        <v>45</v>
      </c>
      <c r="C53" s="20">
        <f t="shared" si="0"/>
        <v>45200</v>
      </c>
      <c r="D53" s="61"/>
      <c r="E53" s="9">
        <f>IFERROR(IF(H52=0,"",H52*('Loan Details'!$D$10/12)),"")</f>
        <v>1718.7095731993325</v>
      </c>
      <c r="F53" s="9">
        <f>IFERROR(INDEX(INDEX('Loan Details'!$C$16:$D$27,,1),MATCH($C53,INDEX('Loan Details'!$C$16:$D$27,,2),0),1),0)</f>
        <v>0</v>
      </c>
      <c r="G53" s="9">
        <f t="shared" si="1"/>
        <v>9530.2604268006671</v>
      </c>
      <c r="H53" s="9">
        <f t="shared" si="2"/>
        <v>155465.85860033525</v>
      </c>
      <c r="I53" s="61"/>
      <c r="J53" s="9">
        <f>IFERROR(IF(M52=0,"",M52*('Loan Details'!$G$10/12)),"")</f>
        <v>1885.5367567368151</v>
      </c>
      <c r="K53" s="9">
        <f>IFERROR(INDEX(INDEX('Loan Details'!$F$16:$G$27,,1),MATCH($C53,INDEX('Loan Details'!$F$16:$G$27,,2),0),1),0)</f>
        <v>0</v>
      </c>
      <c r="L53" s="9">
        <f t="shared" si="3"/>
        <v>9619.3932432631846</v>
      </c>
      <c r="M53" s="9">
        <f t="shared" si="4"/>
        <v>157983.87402223147</v>
      </c>
      <c r="N53" s="61"/>
      <c r="O53" s="9">
        <f>IFERROR(IF(R52=0,"",R52*('Loan Details'!$J$10/12)),"")</f>
        <v>1801.5695639306375</v>
      </c>
      <c r="P53" s="9">
        <f>IFERROR(INDEX(INDEX('Loan Details'!$I$16:$J$27,,1),MATCH($C53,INDEX('Loan Details'!$I$16:$J$27,,2),0),1),0)</f>
        <v>0</v>
      </c>
      <c r="Q53" s="9">
        <f t="shared" si="5"/>
        <v>9574.9704360693631</v>
      </c>
      <c r="R53" s="9">
        <f t="shared" si="6"/>
        <v>156723.75854214333</v>
      </c>
      <c r="S53" s="15"/>
    </row>
    <row r="54" spans="1:19" ht="20.25" thickTop="1" thickBot="1">
      <c r="A54" s="15"/>
      <c r="B54" s="3">
        <v>46</v>
      </c>
      <c r="C54" s="20">
        <f t="shared" si="0"/>
        <v>45231</v>
      </c>
      <c r="D54" s="61"/>
      <c r="E54" s="9">
        <f>IFERROR(IF(H53=0,"",H53*('Loan Details'!$D$10/12)),"")</f>
        <v>1619.4360270868256</v>
      </c>
      <c r="F54" s="9">
        <f>IFERROR(INDEX(INDEX('Loan Details'!$C$16:$D$27,,1),MATCH($C54,INDEX('Loan Details'!$C$16:$D$27,,2),0),1),0)</f>
        <v>0</v>
      </c>
      <c r="G54" s="9">
        <f t="shared" si="1"/>
        <v>9629.5339729131738</v>
      </c>
      <c r="H54" s="9">
        <f t="shared" si="2"/>
        <v>145836.32462742209</v>
      </c>
      <c r="I54" s="61"/>
      <c r="J54" s="9">
        <f>IFERROR(IF(M53=0,"",M53*('Loan Details'!$G$10/12)),"")</f>
        <v>1777.3185827501043</v>
      </c>
      <c r="K54" s="9">
        <f>IFERROR(INDEX(INDEX('Loan Details'!$F$16:$G$27,,1),MATCH($C54,INDEX('Loan Details'!$F$16:$G$27,,2),0),1),0)</f>
        <v>0</v>
      </c>
      <c r="L54" s="9">
        <f t="shared" si="3"/>
        <v>9727.6114172498965</v>
      </c>
      <c r="M54" s="9">
        <f t="shared" si="4"/>
        <v>148256.26260498157</v>
      </c>
      <c r="N54" s="61"/>
      <c r="O54" s="9">
        <f>IFERROR(IF(R53=0,"",R53*('Loan Details'!$J$10/12)),"")</f>
        <v>1697.8407175398861</v>
      </c>
      <c r="P54" s="9">
        <f>IFERROR(INDEX(INDEX('Loan Details'!$I$16:$J$27,,1),MATCH($C54,INDEX('Loan Details'!$I$16:$J$27,,2),0),1),0)</f>
        <v>0</v>
      </c>
      <c r="Q54" s="9">
        <f t="shared" si="5"/>
        <v>9678.6992824601148</v>
      </c>
      <c r="R54" s="9">
        <f t="shared" si="6"/>
        <v>147045.05925968321</v>
      </c>
      <c r="S54" s="15"/>
    </row>
    <row r="55" spans="1:19" ht="20.25" thickTop="1" thickBot="1">
      <c r="A55" s="15"/>
      <c r="B55" s="3">
        <v>47</v>
      </c>
      <c r="C55" s="20">
        <f t="shared" si="0"/>
        <v>45261</v>
      </c>
      <c r="D55" s="61"/>
      <c r="E55" s="9">
        <f>IFERROR(IF(H54=0,"",H54*('Loan Details'!$D$10/12)),"")</f>
        <v>1519.1283815356467</v>
      </c>
      <c r="F55" s="9">
        <f>IFERROR(INDEX(INDEX('Loan Details'!$C$16:$D$27,,1),MATCH($C55,INDEX('Loan Details'!$C$16:$D$27,,2),0),1),0)</f>
        <v>0</v>
      </c>
      <c r="G55" s="9">
        <f t="shared" si="1"/>
        <v>9729.841618464352</v>
      </c>
      <c r="H55" s="9">
        <f t="shared" si="2"/>
        <v>136106.48300895773</v>
      </c>
      <c r="I55" s="61"/>
      <c r="J55" s="9">
        <f>IFERROR(IF(M54=0,"",M54*('Loan Details'!$G$10/12)),"")</f>
        <v>1667.8829543060428</v>
      </c>
      <c r="K55" s="9">
        <f>IFERROR(INDEX(INDEX('Loan Details'!$F$16:$G$27,,1),MATCH($C55,INDEX('Loan Details'!$F$16:$G$27,,2),0),1),0)</f>
        <v>0</v>
      </c>
      <c r="L55" s="9">
        <f t="shared" si="3"/>
        <v>9837.0470456939584</v>
      </c>
      <c r="M55" s="9">
        <f t="shared" si="4"/>
        <v>138419.21555928761</v>
      </c>
      <c r="N55" s="61"/>
      <c r="O55" s="9">
        <f>IFERROR(IF(R54=0,"",R54*('Loan Details'!$J$10/12)),"")</f>
        <v>1592.9881419799015</v>
      </c>
      <c r="P55" s="9">
        <f>IFERROR(INDEX(INDEX('Loan Details'!$I$16:$J$27,,1),MATCH($C55,INDEX('Loan Details'!$I$16:$J$27,,2),0),1),0)</f>
        <v>0</v>
      </c>
      <c r="Q55" s="9">
        <f t="shared" si="5"/>
        <v>9783.5518580200987</v>
      </c>
      <c r="R55" s="9">
        <f t="shared" si="6"/>
        <v>137261.50740166311</v>
      </c>
      <c r="S55" s="15"/>
    </row>
    <row r="56" spans="1:19" ht="20.25" thickTop="1" thickBot="1">
      <c r="A56" s="15"/>
      <c r="B56" s="3">
        <v>48</v>
      </c>
      <c r="C56" s="20">
        <f t="shared" si="0"/>
        <v>45292</v>
      </c>
      <c r="D56" s="61"/>
      <c r="E56" s="9">
        <f>IFERROR(IF(H55=0,"",H55*('Loan Details'!$D$10/12)),"")</f>
        <v>1417.7758646766429</v>
      </c>
      <c r="F56" s="9">
        <f>IFERROR(INDEX(INDEX('Loan Details'!$C$16:$D$27,,1),MATCH($C56,INDEX('Loan Details'!$C$16:$D$27,,2),0),1),0)</f>
        <v>0</v>
      </c>
      <c r="G56" s="9">
        <f t="shared" si="1"/>
        <v>9831.194135323356</v>
      </c>
      <c r="H56" s="9">
        <f t="shared" si="2"/>
        <v>126275.28887363437</v>
      </c>
      <c r="I56" s="61"/>
      <c r="J56" s="9">
        <f>IFERROR(IF(M55=0,"",M55*('Loan Details'!$G$10/12)),"")</f>
        <v>1557.2161750419857</v>
      </c>
      <c r="K56" s="9">
        <f>IFERROR(INDEX(INDEX('Loan Details'!$F$16:$G$27,,1),MATCH($C56,INDEX('Loan Details'!$F$16:$G$27,,2),0),1),0)</f>
        <v>0</v>
      </c>
      <c r="L56" s="9">
        <f t="shared" si="3"/>
        <v>9947.7138249580148</v>
      </c>
      <c r="M56" s="9">
        <f t="shared" si="4"/>
        <v>128471.50173432959</v>
      </c>
      <c r="N56" s="61"/>
      <c r="O56" s="9">
        <f>IFERROR(IF(R55=0,"",R55*('Loan Details'!$J$10/12)),"")</f>
        <v>1486.9996635180171</v>
      </c>
      <c r="P56" s="9">
        <f>IFERROR(INDEX(INDEX('Loan Details'!$I$16:$J$27,,1),MATCH($C56,INDEX('Loan Details'!$I$16:$J$27,,2),0),1),0)</f>
        <v>0</v>
      </c>
      <c r="Q56" s="9">
        <f t="shared" si="5"/>
        <v>9889.5403364819831</v>
      </c>
      <c r="R56" s="9">
        <f t="shared" si="6"/>
        <v>127371.96706518113</v>
      </c>
      <c r="S56" s="15"/>
    </row>
    <row r="57" spans="1:19" ht="20.25" thickTop="1" thickBot="1">
      <c r="A57" s="15"/>
      <c r="B57" s="3">
        <v>49</v>
      </c>
      <c r="C57" s="20">
        <f t="shared" si="0"/>
        <v>45323</v>
      </c>
      <c r="D57" s="61"/>
      <c r="E57" s="9">
        <f>IFERROR(IF(H56=0,"",H56*('Loan Details'!$D$10/12)),"")</f>
        <v>1315.3675924336912</v>
      </c>
      <c r="F57" s="9">
        <f>IFERROR(INDEX(INDEX('Loan Details'!$C$16:$D$27,,1),MATCH($C57,INDEX('Loan Details'!$C$16:$D$27,,2),0),1),0)</f>
        <v>0</v>
      </c>
      <c r="G57" s="9">
        <f t="shared" si="1"/>
        <v>9933.6024075663081</v>
      </c>
      <c r="H57" s="9">
        <f t="shared" si="2"/>
        <v>116341.68646606806</v>
      </c>
      <c r="I57" s="61"/>
      <c r="J57" s="9">
        <f>IFERROR(IF(M56=0,"",M56*('Loan Details'!$G$10/12)),"")</f>
        <v>1445.3043945112081</v>
      </c>
      <c r="K57" s="9">
        <f>IFERROR(INDEX(INDEX('Loan Details'!$F$16:$G$27,,1),MATCH($C57,INDEX('Loan Details'!$F$16:$G$27,,2),0),1),0)</f>
        <v>0</v>
      </c>
      <c r="L57" s="9">
        <f t="shared" si="3"/>
        <v>10059.625605488793</v>
      </c>
      <c r="M57" s="9">
        <f t="shared" si="4"/>
        <v>118411.8761288408</v>
      </c>
      <c r="N57" s="61"/>
      <c r="O57" s="9">
        <f>IFERROR(IF(R56=0,"",R56*('Loan Details'!$J$10/12)),"")</f>
        <v>1379.8629765394624</v>
      </c>
      <c r="P57" s="9">
        <f>IFERROR(INDEX(INDEX('Loan Details'!$I$16:$J$27,,1),MATCH($C57,INDEX('Loan Details'!$I$16:$J$27,,2),0),1),0)</f>
        <v>0</v>
      </c>
      <c r="Q57" s="9">
        <f t="shared" si="5"/>
        <v>9996.6770234605392</v>
      </c>
      <c r="R57" s="9">
        <f t="shared" si="6"/>
        <v>117375.2900417206</v>
      </c>
      <c r="S57" s="15"/>
    </row>
    <row r="58" spans="1:19" ht="20.25" thickTop="1" thickBot="1">
      <c r="A58" s="15"/>
      <c r="B58" s="3">
        <v>50</v>
      </c>
      <c r="C58" s="20">
        <f t="shared" si="0"/>
        <v>45352</v>
      </c>
      <c r="D58" s="61"/>
      <c r="E58" s="9">
        <f>IFERROR(IF(H57=0,"",H57*('Loan Details'!$D$10/12)),"")</f>
        <v>1211.8925673548756</v>
      </c>
      <c r="F58" s="9">
        <f>IFERROR(INDEX(INDEX('Loan Details'!$C$16:$D$27,,1),MATCH($C58,INDEX('Loan Details'!$C$16:$D$27,,2),0),1),0)</f>
        <v>0</v>
      </c>
      <c r="G58" s="9">
        <f t="shared" si="1"/>
        <v>10037.077432645125</v>
      </c>
      <c r="H58" s="9">
        <f t="shared" si="2"/>
        <v>106304.60903342294</v>
      </c>
      <c r="I58" s="61"/>
      <c r="J58" s="9">
        <f>IFERROR(IF(M57=0,"",M57*('Loan Details'!$G$10/12)),"")</f>
        <v>1332.1336064494592</v>
      </c>
      <c r="K58" s="9">
        <f>IFERROR(INDEX(INDEX('Loan Details'!$F$16:$G$27,,1),MATCH($C58,INDEX('Loan Details'!$F$16:$G$27,,2),0),1),0)</f>
        <v>0</v>
      </c>
      <c r="L58" s="9">
        <f t="shared" si="3"/>
        <v>10172.796393550541</v>
      </c>
      <c r="M58" s="9">
        <f t="shared" si="4"/>
        <v>108239.07973529026</v>
      </c>
      <c r="N58" s="61"/>
      <c r="O58" s="9">
        <f>IFERROR(IF(R57=0,"",R57*('Loan Details'!$J$10/12)),"")</f>
        <v>1271.5656421186397</v>
      </c>
      <c r="P58" s="9">
        <f>IFERROR(INDEX(INDEX('Loan Details'!$I$16:$J$27,,1),MATCH($C58,INDEX('Loan Details'!$I$16:$J$27,,2),0),1),0)</f>
        <v>0</v>
      </c>
      <c r="Q58" s="9">
        <f t="shared" si="5"/>
        <v>10104.974357881361</v>
      </c>
      <c r="R58" s="9">
        <f t="shared" si="6"/>
        <v>107270.31568383923</v>
      </c>
      <c r="S58" s="15"/>
    </row>
    <row r="59" spans="1:19" ht="20.25" thickTop="1" thickBot="1">
      <c r="A59" s="15"/>
      <c r="B59" s="3">
        <v>51</v>
      </c>
      <c r="C59" s="20">
        <f t="shared" si="0"/>
        <v>45383</v>
      </c>
      <c r="D59" s="61"/>
      <c r="E59" s="9">
        <f>IFERROR(IF(H58=0,"",H58*('Loan Details'!$D$10/12)),"")</f>
        <v>1107.3396774314888</v>
      </c>
      <c r="F59" s="9">
        <f>IFERROR(INDEX(INDEX('Loan Details'!$C$16:$D$27,,1),MATCH($C59,INDEX('Loan Details'!$C$16:$D$27,,2),0),1),0)</f>
        <v>0</v>
      </c>
      <c r="G59" s="9">
        <f t="shared" si="1"/>
        <v>10141.630322568511</v>
      </c>
      <c r="H59" s="9">
        <f t="shared" si="2"/>
        <v>96162.978710854426</v>
      </c>
      <c r="I59" s="61"/>
      <c r="J59" s="9">
        <f>IFERROR(IF(M58=0,"",M58*('Loan Details'!$G$10/12)),"")</f>
        <v>1217.6896470220156</v>
      </c>
      <c r="K59" s="9">
        <f>IFERROR(INDEX(INDEX('Loan Details'!$F$16:$G$27,,1),MATCH($C59,INDEX('Loan Details'!$F$16:$G$27,,2),0),1),0)</f>
        <v>0</v>
      </c>
      <c r="L59" s="9">
        <f t="shared" si="3"/>
        <v>10287.240352977984</v>
      </c>
      <c r="M59" s="9">
        <f t="shared" si="4"/>
        <v>97951.839382312275</v>
      </c>
      <c r="N59" s="61"/>
      <c r="O59" s="9">
        <f>IFERROR(IF(R58=0,"",R58*('Loan Details'!$J$10/12)),"")</f>
        <v>1162.0950865749251</v>
      </c>
      <c r="P59" s="9">
        <f>IFERROR(INDEX(INDEX('Loan Details'!$I$16:$J$27,,1),MATCH($C59,INDEX('Loan Details'!$I$16:$J$27,,2),0),1),0)</f>
        <v>0</v>
      </c>
      <c r="Q59" s="9">
        <f t="shared" si="5"/>
        <v>10214.444913425075</v>
      </c>
      <c r="R59" s="9">
        <f t="shared" si="6"/>
        <v>97055.870770414156</v>
      </c>
      <c r="S59" s="15"/>
    </row>
    <row r="60" spans="1:19" ht="20.25" thickTop="1" thickBot="1">
      <c r="A60" s="15"/>
      <c r="B60" s="3">
        <v>52</v>
      </c>
      <c r="C60" s="20">
        <f t="shared" si="0"/>
        <v>45413</v>
      </c>
      <c r="D60" s="61"/>
      <c r="E60" s="9">
        <f>IFERROR(IF(H59=0,"",H59*('Loan Details'!$D$10/12)),"")</f>
        <v>1001.6976949047336</v>
      </c>
      <c r="F60" s="9">
        <f>IFERROR(INDEX(INDEX('Loan Details'!$C$16:$D$27,,1),MATCH($C60,INDEX('Loan Details'!$C$16:$D$27,,2),0),1),0)</f>
        <v>0</v>
      </c>
      <c r="G60" s="9">
        <f t="shared" si="1"/>
        <v>10247.272305095266</v>
      </c>
      <c r="H60" s="9">
        <f t="shared" si="2"/>
        <v>85915.706405759163</v>
      </c>
      <c r="I60" s="61"/>
      <c r="J60" s="9">
        <f>IFERROR(IF(M59=0,"",M59*('Loan Details'!$G$10/12)),"")</f>
        <v>1101.9581930510133</v>
      </c>
      <c r="K60" s="9">
        <f>IFERROR(INDEX(INDEX('Loan Details'!$F$16:$G$27,,1),MATCH($C60,INDEX('Loan Details'!$F$16:$G$27,,2),0),1),0)</f>
        <v>0</v>
      </c>
      <c r="L60" s="9">
        <f t="shared" si="3"/>
        <v>10402.971806948986</v>
      </c>
      <c r="M60" s="9">
        <f t="shared" si="4"/>
        <v>87548.867575363285</v>
      </c>
      <c r="N60" s="61"/>
      <c r="O60" s="9">
        <f>IFERROR(IF(R59=0,"",R59*('Loan Details'!$J$10/12)),"")</f>
        <v>1051.43860001282</v>
      </c>
      <c r="P60" s="9">
        <f>IFERROR(INDEX(INDEX('Loan Details'!$I$16:$J$27,,1),MATCH($C60,INDEX('Loan Details'!$I$16:$J$27,,2),0),1),0)</f>
        <v>0</v>
      </c>
      <c r="Q60" s="9">
        <f t="shared" si="5"/>
        <v>10325.101399987181</v>
      </c>
      <c r="R60" s="9">
        <f t="shared" si="6"/>
        <v>86730.769370426977</v>
      </c>
      <c r="S60" s="15"/>
    </row>
    <row r="61" spans="1:19" ht="20.25" thickTop="1" thickBot="1">
      <c r="A61" s="15"/>
      <c r="B61" s="3">
        <v>53</v>
      </c>
      <c r="C61" s="20">
        <f t="shared" si="0"/>
        <v>45444</v>
      </c>
      <c r="D61" s="61"/>
      <c r="E61" s="9">
        <f>IFERROR(IF(H60=0,"",H60*('Loan Details'!$D$10/12)),"")</f>
        <v>894.95527505999121</v>
      </c>
      <c r="F61" s="9">
        <f>IFERROR(INDEX(INDEX('Loan Details'!$C$16:$D$27,,1),MATCH($C61,INDEX('Loan Details'!$C$16:$D$27,,2),0),1),0)</f>
        <v>0</v>
      </c>
      <c r="G61" s="9">
        <f t="shared" si="1"/>
        <v>10354.014724940009</v>
      </c>
      <c r="H61" s="9">
        <f t="shared" si="2"/>
        <v>75561.69168081916</v>
      </c>
      <c r="I61" s="61"/>
      <c r="J61" s="9">
        <f>IFERROR(IF(M60=0,"",M60*('Loan Details'!$G$10/12)),"")</f>
        <v>984.92476022283711</v>
      </c>
      <c r="K61" s="9">
        <f>IFERROR(INDEX(INDEX('Loan Details'!$F$16:$G$27,,1),MATCH($C61,INDEX('Loan Details'!$F$16:$G$27,,2),0),1),0)</f>
        <v>0</v>
      </c>
      <c r="L61" s="9">
        <f t="shared" si="3"/>
        <v>10520.005239777163</v>
      </c>
      <c r="M61" s="9">
        <f t="shared" si="4"/>
        <v>77028.86233558612</v>
      </c>
      <c r="N61" s="61"/>
      <c r="O61" s="9">
        <f>IFERROR(IF(R60=0,"",R60*('Loan Details'!$J$10/12)),"")</f>
        <v>939.58333484629225</v>
      </c>
      <c r="P61" s="9">
        <f>IFERROR(INDEX(INDEX('Loan Details'!$I$16:$J$27,,1),MATCH($C61,INDEX('Loan Details'!$I$16:$J$27,,2),0),1),0)</f>
        <v>0</v>
      </c>
      <c r="Q61" s="9">
        <f t="shared" si="5"/>
        <v>10436.956665153708</v>
      </c>
      <c r="R61" s="9">
        <f t="shared" si="6"/>
        <v>76293.812705273274</v>
      </c>
      <c r="S61" s="15"/>
    </row>
    <row r="62" spans="1:19" ht="20.25" thickTop="1" thickBot="1">
      <c r="A62" s="15"/>
      <c r="B62" s="3">
        <v>54</v>
      </c>
      <c r="C62" s="20">
        <f t="shared" si="0"/>
        <v>45474</v>
      </c>
      <c r="D62" s="61"/>
      <c r="E62" s="9">
        <f>IFERROR(IF(H61=0,"",H61*('Loan Details'!$D$10/12)),"")</f>
        <v>787.10095500853288</v>
      </c>
      <c r="F62" s="9">
        <f>IFERROR(INDEX(INDEX('Loan Details'!$C$16:$D$27,,1),MATCH($C62,INDEX('Loan Details'!$C$16:$D$27,,2),0),1),0)</f>
        <v>0</v>
      </c>
      <c r="G62" s="9">
        <f t="shared" si="1"/>
        <v>10461.869044991467</v>
      </c>
      <c r="H62" s="9">
        <f t="shared" si="2"/>
        <v>65099.822635827695</v>
      </c>
      <c r="I62" s="61"/>
      <c r="J62" s="9">
        <f>IFERROR(IF(M61=0,"",M61*('Loan Details'!$G$10/12)),"")</f>
        <v>866.57470127534395</v>
      </c>
      <c r="K62" s="9">
        <f>IFERROR(INDEX(INDEX('Loan Details'!$F$16:$G$27,,1),MATCH($C62,INDEX('Loan Details'!$F$16:$G$27,,2),0),1),0)</f>
        <v>0</v>
      </c>
      <c r="L62" s="9">
        <f t="shared" si="3"/>
        <v>10638.355298724657</v>
      </c>
      <c r="M62" s="9">
        <f t="shared" si="4"/>
        <v>66390.507036861469</v>
      </c>
      <c r="N62" s="61"/>
      <c r="O62" s="9">
        <f>IFERROR(IF(R61=0,"",R61*('Loan Details'!$J$10/12)),"")</f>
        <v>826.51630430712714</v>
      </c>
      <c r="P62" s="9">
        <f>IFERROR(INDEX(INDEX('Loan Details'!$I$16:$J$27,,1),MATCH($C62,INDEX('Loan Details'!$I$16:$J$27,,2),0),1),0)</f>
        <v>0</v>
      </c>
      <c r="Q62" s="9">
        <f t="shared" si="5"/>
        <v>10550.023695692873</v>
      </c>
      <c r="R62" s="9">
        <f t="shared" si="6"/>
        <v>65743.789009580403</v>
      </c>
      <c r="S62" s="15"/>
    </row>
    <row r="63" spans="1:19" ht="20.25" thickTop="1" thickBot="1">
      <c r="A63" s="15"/>
      <c r="B63" s="3">
        <v>55</v>
      </c>
      <c r="C63" s="20">
        <f t="shared" si="0"/>
        <v>45505</v>
      </c>
      <c r="D63" s="61"/>
      <c r="E63" s="9">
        <f>IFERROR(IF(H62=0,"",H62*('Loan Details'!$D$10/12)),"")</f>
        <v>678.12315245653849</v>
      </c>
      <c r="F63" s="9">
        <f>IFERROR(INDEX(INDEX('Loan Details'!$C$16:$D$27,,1),MATCH($C63,INDEX('Loan Details'!$C$16:$D$27,,2),0),1),0)</f>
        <v>0</v>
      </c>
      <c r="G63" s="9">
        <f t="shared" si="1"/>
        <v>10570.84684754346</v>
      </c>
      <c r="H63" s="9">
        <f t="shared" si="2"/>
        <v>54528.975788284239</v>
      </c>
      <c r="I63" s="61"/>
      <c r="J63" s="9">
        <f>IFERROR(IF(M62=0,"",M62*('Loan Details'!$G$10/12)),"")</f>
        <v>746.89320416469161</v>
      </c>
      <c r="K63" s="9">
        <f>IFERROR(INDEX(INDEX('Loan Details'!$F$16:$G$27,,1),MATCH($C63,INDEX('Loan Details'!$F$16:$G$27,,2),0),1),0)</f>
        <v>0</v>
      </c>
      <c r="L63" s="9">
        <f t="shared" si="3"/>
        <v>10758.036795835309</v>
      </c>
      <c r="M63" s="9">
        <f t="shared" si="4"/>
        <v>55632.47024102616</v>
      </c>
      <c r="N63" s="61"/>
      <c r="O63" s="9">
        <f>IFERROR(IF(R62=0,"",R62*('Loan Details'!$J$10/12)),"")</f>
        <v>712.22438093712105</v>
      </c>
      <c r="P63" s="9">
        <f>IFERROR(INDEX(INDEX('Loan Details'!$I$16:$J$27,,1),MATCH($C63,INDEX('Loan Details'!$I$16:$J$27,,2),0),1),0)</f>
        <v>0</v>
      </c>
      <c r="Q63" s="9">
        <f t="shared" si="5"/>
        <v>10664.31561906288</v>
      </c>
      <c r="R63" s="9">
        <f t="shared" si="6"/>
        <v>55079.473390517524</v>
      </c>
      <c r="S63" s="15"/>
    </row>
    <row r="64" spans="1:19" ht="20.25" thickTop="1" thickBot="1">
      <c r="A64" s="15"/>
      <c r="B64" s="3">
        <v>56</v>
      </c>
      <c r="C64" s="20">
        <f t="shared" si="0"/>
        <v>45536</v>
      </c>
      <c r="D64" s="61"/>
      <c r="E64" s="9">
        <f>IFERROR(IF(H63=0,"",H63*('Loan Details'!$D$10/12)),"")</f>
        <v>568.01016446129415</v>
      </c>
      <c r="F64" s="9">
        <f>IFERROR(INDEX(INDEX('Loan Details'!$C$16:$D$27,,1),MATCH($C64,INDEX('Loan Details'!$C$16:$D$27,,2),0),1),0)</f>
        <v>0</v>
      </c>
      <c r="G64" s="9">
        <f t="shared" si="1"/>
        <v>10680.959835538706</v>
      </c>
      <c r="H64" s="9">
        <f t="shared" si="2"/>
        <v>43848.015952745533</v>
      </c>
      <c r="I64" s="61"/>
      <c r="J64" s="9">
        <f>IFERROR(IF(M63=0,"",M63*('Loan Details'!$G$10/12)),"")</f>
        <v>625.86529021154433</v>
      </c>
      <c r="K64" s="9">
        <f>IFERROR(INDEX(INDEX('Loan Details'!$F$16:$G$27,,1),MATCH($C64,INDEX('Loan Details'!$F$16:$G$27,,2),0),1),0)</f>
        <v>0</v>
      </c>
      <c r="L64" s="9">
        <f t="shared" si="3"/>
        <v>10879.064709788456</v>
      </c>
      <c r="M64" s="9">
        <f t="shared" si="4"/>
        <v>44753.405531237702</v>
      </c>
      <c r="N64" s="61"/>
      <c r="O64" s="9">
        <f>IFERROR(IF(R63=0,"",R63*('Loan Details'!$J$10/12)),"")</f>
        <v>596.69429506393988</v>
      </c>
      <c r="P64" s="9">
        <f>IFERROR(INDEX(INDEX('Loan Details'!$I$16:$J$27,,1),MATCH($C64,INDEX('Loan Details'!$I$16:$J$27,,2),0),1),0)</f>
        <v>0</v>
      </c>
      <c r="Q64" s="9">
        <f t="shared" si="5"/>
        <v>10779.84570493606</v>
      </c>
      <c r="R64" s="9">
        <f t="shared" si="6"/>
        <v>44299.627685581465</v>
      </c>
      <c r="S64" s="15"/>
    </row>
    <row r="65" spans="1:19" ht="20.25" thickTop="1" thickBot="1">
      <c r="A65" s="15"/>
      <c r="B65" s="3">
        <v>57</v>
      </c>
      <c r="C65" s="20">
        <f t="shared" si="0"/>
        <v>45566</v>
      </c>
      <c r="D65" s="61"/>
      <c r="E65" s="9">
        <f>IFERROR(IF(H64=0,"",H64*('Loan Details'!$D$10/12)),"")</f>
        <v>456.75016617443259</v>
      </c>
      <c r="F65" s="9">
        <f>IFERROR(INDEX(INDEX('Loan Details'!$C$16:$D$27,,1),MATCH($C65,INDEX('Loan Details'!$C$16:$D$27,,2),0),1),0)</f>
        <v>0</v>
      </c>
      <c r="G65" s="9">
        <f t="shared" si="1"/>
        <v>10792.219833825568</v>
      </c>
      <c r="H65" s="9">
        <f t="shared" si="2"/>
        <v>33055.796118919963</v>
      </c>
      <c r="I65" s="61"/>
      <c r="J65" s="9">
        <f>IFERROR(IF(M64=0,"",M64*('Loan Details'!$G$10/12)),"")</f>
        <v>503.47581222642418</v>
      </c>
      <c r="K65" s="9">
        <f>IFERROR(INDEX(INDEX('Loan Details'!$F$16:$G$27,,1),MATCH($C65,INDEX('Loan Details'!$F$16:$G$27,,2),0),1),0)</f>
        <v>0</v>
      </c>
      <c r="L65" s="9">
        <f t="shared" si="3"/>
        <v>11001.454187773576</v>
      </c>
      <c r="M65" s="9">
        <f t="shared" si="4"/>
        <v>33751.951343464127</v>
      </c>
      <c r="N65" s="61"/>
      <c r="O65" s="9">
        <f>IFERROR(IF(R64=0,"",R64*('Loan Details'!$J$10/12)),"")</f>
        <v>479.9126332604659</v>
      </c>
      <c r="P65" s="9">
        <f>IFERROR(INDEX(INDEX('Loan Details'!$I$16:$J$27,,1),MATCH($C65,INDEX('Loan Details'!$I$16:$J$27,,2),0),1),0)</f>
        <v>0</v>
      </c>
      <c r="Q65" s="9">
        <f t="shared" si="5"/>
        <v>10896.627366739534</v>
      </c>
      <c r="R65" s="9">
        <f t="shared" si="6"/>
        <v>33403.000318841929</v>
      </c>
      <c r="S65" s="15"/>
    </row>
    <row r="66" spans="1:19" ht="20.25" thickTop="1" thickBot="1">
      <c r="A66" s="15"/>
      <c r="B66" s="3">
        <v>58</v>
      </c>
      <c r="C66" s="20">
        <f t="shared" si="0"/>
        <v>45597</v>
      </c>
      <c r="D66" s="61"/>
      <c r="E66" s="9">
        <f>IFERROR(IF(H65=0,"",H65*('Loan Details'!$D$10/12)),"")</f>
        <v>344.33120957208291</v>
      </c>
      <c r="F66" s="9">
        <f>IFERROR(INDEX(INDEX('Loan Details'!$C$16:$D$27,,1),MATCH($C66,INDEX('Loan Details'!$C$16:$D$27,,2),0),1),0)</f>
        <v>0</v>
      </c>
      <c r="G66" s="9">
        <f t="shared" si="1"/>
        <v>10904.638790427916</v>
      </c>
      <c r="H66" s="9">
        <f t="shared" si="2"/>
        <v>22151.157328492045</v>
      </c>
      <c r="I66" s="61"/>
      <c r="J66" s="9">
        <f>IFERROR(IF(M65=0,"",M65*('Loan Details'!$G$10/12)),"")</f>
        <v>379.70945261397145</v>
      </c>
      <c r="K66" s="9">
        <f>IFERROR(INDEX(INDEX('Loan Details'!$F$16:$G$27,,1),MATCH($C66,INDEX('Loan Details'!$F$16:$G$27,,2),0),1),0)</f>
        <v>0</v>
      </c>
      <c r="L66" s="9">
        <f t="shared" si="3"/>
        <v>11125.220547386029</v>
      </c>
      <c r="M66" s="9">
        <f t="shared" si="4"/>
        <v>22626.730796078096</v>
      </c>
      <c r="N66" s="61"/>
      <c r="O66" s="9">
        <f>IFERROR(IF(R65=0,"",R65*('Loan Details'!$J$10/12)),"")</f>
        <v>361.86583678745421</v>
      </c>
      <c r="P66" s="9">
        <f>IFERROR(INDEX(INDEX('Loan Details'!$I$16:$J$27,,1),MATCH($C66,INDEX('Loan Details'!$I$16:$J$27,,2),0),1),0)</f>
        <v>0</v>
      </c>
      <c r="Q66" s="9">
        <f t="shared" si="5"/>
        <v>11014.674163212547</v>
      </c>
      <c r="R66" s="9">
        <f t="shared" si="6"/>
        <v>22388.32615562938</v>
      </c>
      <c r="S66" s="15"/>
    </row>
    <row r="67" spans="1:19" ht="20.25" thickTop="1" thickBot="1">
      <c r="A67" s="15"/>
      <c r="B67" s="3">
        <v>59</v>
      </c>
      <c r="C67" s="20">
        <f t="shared" si="0"/>
        <v>45627</v>
      </c>
      <c r="D67" s="61"/>
      <c r="E67" s="9">
        <f>IFERROR(IF(H66=0,"",H66*('Loan Details'!$D$10/12)),"")</f>
        <v>230.74122217179212</v>
      </c>
      <c r="F67" s="9">
        <f>IFERROR(INDEX(INDEX('Loan Details'!$C$16:$D$27,,1),MATCH($C67,INDEX('Loan Details'!$C$16:$D$27,,2),0),1),0)</f>
        <v>0</v>
      </c>
      <c r="G67" s="9">
        <f t="shared" si="1"/>
        <v>11018.228777828208</v>
      </c>
      <c r="H67" s="9">
        <f t="shared" si="2"/>
        <v>11132.928550663837</v>
      </c>
      <c r="I67" s="61"/>
      <c r="J67" s="9">
        <f>IFERROR(IF(M66=0,"",M66*('Loan Details'!$G$10/12)),"")</f>
        <v>254.5507214558786</v>
      </c>
      <c r="K67" s="9">
        <f>IFERROR(INDEX(INDEX('Loan Details'!$F$16:$G$27,,1),MATCH($C67,INDEX('Loan Details'!$F$16:$G$27,,2),0),1),0)</f>
        <v>0</v>
      </c>
      <c r="L67" s="9">
        <f t="shared" si="3"/>
        <v>11250.379278544122</v>
      </c>
      <c r="M67" s="9">
        <f t="shared" si="4"/>
        <v>11376.351517533974</v>
      </c>
      <c r="N67" s="61"/>
      <c r="O67" s="9">
        <f>IFERROR(IF(R66=0,"",R66*('Loan Details'!$J$10/12)),"")</f>
        <v>242.54020001931829</v>
      </c>
      <c r="P67" s="9">
        <f>IFERROR(INDEX(INDEX('Loan Details'!$I$16:$J$27,,1),MATCH($C67,INDEX('Loan Details'!$I$16:$J$27,,2),0),1),0)</f>
        <v>0</v>
      </c>
      <c r="Q67" s="9">
        <f t="shared" si="5"/>
        <v>11133.999799980682</v>
      </c>
      <c r="R67" s="9">
        <f t="shared" si="6"/>
        <v>11254.326355648698</v>
      </c>
      <c r="S67" s="15"/>
    </row>
    <row r="68" spans="1:19" ht="20.25" thickTop="1" thickBot="1">
      <c r="A68" s="15"/>
      <c r="B68" s="3">
        <v>60</v>
      </c>
      <c r="C68" s="20">
        <f t="shared" si="0"/>
        <v>45658</v>
      </c>
      <c r="D68" s="61"/>
      <c r="E68" s="9">
        <f>IFERROR(IF(H67=0,"",H67*('Loan Details'!$D$10/12)),"")</f>
        <v>115.96800573608164</v>
      </c>
      <c r="F68" s="9">
        <f>IFERROR(INDEX(INDEX('Loan Details'!$C$16:$D$27,,1),MATCH($C68,INDEX('Loan Details'!$C$16:$D$27,,2),0),1),0)</f>
        <v>0</v>
      </c>
      <c r="G68" s="9">
        <f t="shared" si="1"/>
        <v>11132.928550663837</v>
      </c>
      <c r="H68" s="9">
        <f t="shared" si="2"/>
        <v>0</v>
      </c>
      <c r="I68" s="61"/>
      <c r="J68" s="9">
        <f>IFERROR(IF(M67=0,"",M67*('Loan Details'!$G$10/12)),"")</f>
        <v>127.98395457225723</v>
      </c>
      <c r="K68" s="9">
        <f>IFERROR(INDEX(INDEX('Loan Details'!$F$16:$G$27,,1),MATCH($C68,INDEX('Loan Details'!$F$16:$G$27,,2),0),1),0)</f>
        <v>0</v>
      </c>
      <c r="L68" s="9">
        <f t="shared" si="3"/>
        <v>11376.351517533974</v>
      </c>
      <c r="M68" s="9">
        <f t="shared" si="4"/>
        <v>0</v>
      </c>
      <c r="N68" s="61"/>
      <c r="O68" s="9">
        <f>IFERROR(IF(R67=0,"",R67*('Loan Details'!$J$10/12)),"")</f>
        <v>121.9218688528609</v>
      </c>
      <c r="P68" s="9">
        <f>IFERROR(INDEX(INDEX('Loan Details'!$I$16:$J$27,,1),MATCH($C68,INDEX('Loan Details'!$I$16:$J$27,,2),0),1),0)</f>
        <v>0</v>
      </c>
      <c r="Q68" s="9">
        <f t="shared" si="5"/>
        <v>11254.326355648698</v>
      </c>
      <c r="R68" s="9">
        <f t="shared" si="6"/>
        <v>0</v>
      </c>
      <c r="S68" s="15"/>
    </row>
    <row r="69" spans="1:19" ht="20.25" thickTop="1" thickBot="1">
      <c r="A69" s="15"/>
      <c r="B69" s="3">
        <v>61</v>
      </c>
      <c r="C69" s="20">
        <f t="shared" si="0"/>
        <v>45689</v>
      </c>
      <c r="D69" s="61"/>
      <c r="E69" s="9" t="str">
        <f>IFERROR(IF(H68=0,"",H68*('Loan Details'!$D$10/12)),"")</f>
        <v/>
      </c>
      <c r="F69" s="9">
        <f>IFERROR(INDEX(INDEX('Loan Details'!$C$16:$D$27,,1),MATCH($C69,INDEX('Loan Details'!$C$16:$D$27,,2),0),1),0)</f>
        <v>0</v>
      </c>
      <c r="G69" s="9" t="str">
        <f t="shared" si="1"/>
        <v/>
      </c>
      <c r="H69" s="9" t="str">
        <f t="shared" si="2"/>
        <v/>
      </c>
      <c r="I69" s="61"/>
      <c r="J69" s="9" t="str">
        <f>IFERROR(IF(M68=0,"",M68*('Loan Details'!$G$10/12)),"")</f>
        <v/>
      </c>
      <c r="K69" s="9">
        <f>IFERROR(INDEX(INDEX('Loan Details'!$F$16:$G$27,,1),MATCH($C69,INDEX('Loan Details'!$F$16:$G$27,,2),0),1),0)</f>
        <v>0</v>
      </c>
      <c r="L69" s="9" t="str">
        <f t="shared" si="3"/>
        <v/>
      </c>
      <c r="M69" s="9" t="str">
        <f t="shared" si="4"/>
        <v/>
      </c>
      <c r="N69" s="61"/>
      <c r="O69" s="9" t="str">
        <f>IFERROR(IF(R68=0,"",R68*('Loan Details'!$J$10/12)),"")</f>
        <v/>
      </c>
      <c r="P69" s="9">
        <f>IFERROR(INDEX(INDEX('Loan Details'!$I$16:$J$27,,1),MATCH($C69,INDEX('Loan Details'!$I$16:$J$27,,2),0),1),0)</f>
        <v>0</v>
      </c>
      <c r="Q69" s="9" t="str">
        <f t="shared" si="5"/>
        <v/>
      </c>
      <c r="R69" s="9" t="str">
        <f t="shared" si="6"/>
        <v/>
      </c>
      <c r="S69" s="15"/>
    </row>
    <row r="70" spans="1:19" ht="20.25" thickTop="1" thickBot="1">
      <c r="A70" s="15"/>
      <c r="B70" s="3">
        <v>62</v>
      </c>
      <c r="C70" s="20">
        <f t="shared" si="0"/>
        <v>45717</v>
      </c>
      <c r="D70" s="61"/>
      <c r="E70" s="9" t="str">
        <f>IFERROR(IF(H69=0,"",H69*('Loan Details'!$D$10/12)),"")</f>
        <v/>
      </c>
      <c r="F70" s="9">
        <f>IFERROR(INDEX(INDEX('Loan Details'!$C$16:$D$27,,1),MATCH($C70,INDEX('Loan Details'!$C$16:$D$27,,2),0),1),0)</f>
        <v>0</v>
      </c>
      <c r="G70" s="9" t="str">
        <f t="shared" si="1"/>
        <v/>
      </c>
      <c r="H70" s="9" t="str">
        <f t="shared" si="2"/>
        <v/>
      </c>
      <c r="I70" s="61"/>
      <c r="J70" s="9" t="str">
        <f>IFERROR(IF(M69=0,"",M69*('Loan Details'!$G$10/12)),"")</f>
        <v/>
      </c>
      <c r="K70" s="9">
        <f>IFERROR(INDEX(INDEX('Loan Details'!$F$16:$G$27,,1),MATCH($C70,INDEX('Loan Details'!$F$16:$G$27,,2),0),1),0)</f>
        <v>0</v>
      </c>
      <c r="L70" s="9" t="str">
        <f t="shared" si="3"/>
        <v/>
      </c>
      <c r="M70" s="9" t="str">
        <f t="shared" si="4"/>
        <v/>
      </c>
      <c r="N70" s="61"/>
      <c r="O70" s="9" t="str">
        <f>IFERROR(IF(R69=0,"",R69*('Loan Details'!$J$10/12)),"")</f>
        <v/>
      </c>
      <c r="P70" s="9">
        <f>IFERROR(INDEX(INDEX('Loan Details'!$I$16:$J$27,,1),MATCH($C70,INDEX('Loan Details'!$I$16:$J$27,,2),0),1),0)</f>
        <v>0</v>
      </c>
      <c r="Q70" s="9" t="str">
        <f t="shared" si="5"/>
        <v/>
      </c>
      <c r="R70" s="9" t="str">
        <f t="shared" si="6"/>
        <v/>
      </c>
      <c r="S70" s="15"/>
    </row>
    <row r="71" spans="1:19" ht="20.25" thickTop="1" thickBot="1">
      <c r="A71" s="15"/>
      <c r="B71" s="3">
        <v>63</v>
      </c>
      <c r="C71" s="20">
        <f t="shared" si="0"/>
        <v>45748</v>
      </c>
      <c r="D71" s="61"/>
      <c r="E71" s="9" t="str">
        <f>IFERROR(IF(H70=0,"",H70*('Loan Details'!$D$10/12)),"")</f>
        <v/>
      </c>
      <c r="F71" s="9">
        <f>IFERROR(INDEX(INDEX('Loan Details'!$C$16:$D$27,,1),MATCH($C71,INDEX('Loan Details'!$C$16:$D$27,,2),0),1),0)</f>
        <v>0</v>
      </c>
      <c r="G71" s="9" t="str">
        <f t="shared" si="1"/>
        <v/>
      </c>
      <c r="H71" s="9" t="str">
        <f t="shared" si="2"/>
        <v/>
      </c>
      <c r="I71" s="61"/>
      <c r="J71" s="9" t="str">
        <f>IFERROR(IF(M70=0,"",M70*('Loan Details'!$G$10/12)),"")</f>
        <v/>
      </c>
      <c r="K71" s="9">
        <f>IFERROR(INDEX(INDEX('Loan Details'!$F$16:$G$27,,1),MATCH($C71,INDEX('Loan Details'!$F$16:$G$27,,2),0),1),0)</f>
        <v>0</v>
      </c>
      <c r="L71" s="9" t="str">
        <f t="shared" si="3"/>
        <v/>
      </c>
      <c r="M71" s="9" t="str">
        <f t="shared" si="4"/>
        <v/>
      </c>
      <c r="N71" s="61"/>
      <c r="O71" s="9" t="str">
        <f>IFERROR(IF(R70=0,"",R70*('Loan Details'!$J$10/12)),"")</f>
        <v/>
      </c>
      <c r="P71" s="9">
        <f>IFERROR(INDEX(INDEX('Loan Details'!$I$16:$J$27,,1),MATCH($C71,INDEX('Loan Details'!$I$16:$J$27,,2),0),1),0)</f>
        <v>0</v>
      </c>
      <c r="Q71" s="9" t="str">
        <f t="shared" si="5"/>
        <v/>
      </c>
      <c r="R71" s="9" t="str">
        <f t="shared" si="6"/>
        <v/>
      </c>
      <c r="S71" s="15"/>
    </row>
    <row r="72" spans="1:19" ht="20.25" thickTop="1" thickBot="1">
      <c r="A72" s="15"/>
      <c r="B72" s="3">
        <v>64</v>
      </c>
      <c r="C72" s="20">
        <f t="shared" si="0"/>
        <v>45778</v>
      </c>
      <c r="D72" s="61"/>
      <c r="E72" s="9" t="str">
        <f>IFERROR(IF(H71=0,"",H71*('Loan Details'!$D$10/12)),"")</f>
        <v/>
      </c>
      <c r="F72" s="9">
        <f>IFERROR(INDEX(INDEX('Loan Details'!$C$16:$D$27,,1),MATCH($C72,INDEX('Loan Details'!$C$16:$D$27,,2),0),1),0)</f>
        <v>0</v>
      </c>
      <c r="G72" s="9" t="str">
        <f t="shared" si="1"/>
        <v/>
      </c>
      <c r="H72" s="9" t="str">
        <f t="shared" si="2"/>
        <v/>
      </c>
      <c r="I72" s="61"/>
      <c r="J72" s="9" t="str">
        <f>IFERROR(IF(M71=0,"",M71*('Loan Details'!$G$10/12)),"")</f>
        <v/>
      </c>
      <c r="K72" s="9">
        <f>IFERROR(INDEX(INDEX('Loan Details'!$F$16:$G$27,,1),MATCH($C72,INDEX('Loan Details'!$F$16:$G$27,,2),0),1),0)</f>
        <v>0</v>
      </c>
      <c r="L72" s="9" t="str">
        <f t="shared" si="3"/>
        <v/>
      </c>
      <c r="M72" s="9" t="str">
        <f t="shared" si="4"/>
        <v/>
      </c>
      <c r="N72" s="61"/>
      <c r="O72" s="9" t="str">
        <f>IFERROR(IF(R71=0,"",R71*('Loan Details'!$J$10/12)),"")</f>
        <v/>
      </c>
      <c r="P72" s="9">
        <f>IFERROR(INDEX(INDEX('Loan Details'!$I$16:$J$27,,1),MATCH($C72,INDEX('Loan Details'!$I$16:$J$27,,2),0),1),0)</f>
        <v>0</v>
      </c>
      <c r="Q72" s="9" t="str">
        <f t="shared" si="5"/>
        <v/>
      </c>
      <c r="R72" s="9" t="str">
        <f t="shared" si="6"/>
        <v/>
      </c>
      <c r="S72" s="15"/>
    </row>
    <row r="73" spans="1:19" ht="20.25" thickTop="1" thickBot="1">
      <c r="A73" s="15"/>
      <c r="B73" s="3">
        <v>65</v>
      </c>
      <c r="C73" s="20">
        <f t="shared" si="0"/>
        <v>45809</v>
      </c>
      <c r="D73" s="61"/>
      <c r="E73" s="9" t="str">
        <f>IFERROR(IF(H72=0,"",H72*('Loan Details'!$D$10/12)),"")</f>
        <v/>
      </c>
      <c r="F73" s="9">
        <f>IFERROR(INDEX(INDEX('Loan Details'!$C$16:$D$27,,1),MATCH($C73,INDEX('Loan Details'!$C$16:$D$27,,2),0),1),0)</f>
        <v>0</v>
      </c>
      <c r="G73" s="9" t="str">
        <f t="shared" si="1"/>
        <v/>
      </c>
      <c r="H73" s="9" t="str">
        <f t="shared" si="2"/>
        <v/>
      </c>
      <c r="I73" s="61"/>
      <c r="J73" s="9" t="str">
        <f>IFERROR(IF(M72=0,"",M72*('Loan Details'!$G$10/12)),"")</f>
        <v/>
      </c>
      <c r="K73" s="9">
        <f>IFERROR(INDEX(INDEX('Loan Details'!$F$16:$G$27,,1),MATCH($C73,INDEX('Loan Details'!$F$16:$G$27,,2),0),1),0)</f>
        <v>0</v>
      </c>
      <c r="L73" s="9" t="str">
        <f t="shared" si="3"/>
        <v/>
      </c>
      <c r="M73" s="9" t="str">
        <f t="shared" si="4"/>
        <v/>
      </c>
      <c r="N73" s="61"/>
      <c r="O73" s="9" t="str">
        <f>IFERROR(IF(R72=0,"",R72*('Loan Details'!$J$10/12)),"")</f>
        <v/>
      </c>
      <c r="P73" s="9">
        <f>IFERROR(INDEX(INDEX('Loan Details'!$I$16:$J$27,,1),MATCH($C73,INDEX('Loan Details'!$I$16:$J$27,,2),0),1),0)</f>
        <v>0</v>
      </c>
      <c r="Q73" s="9" t="str">
        <f t="shared" si="5"/>
        <v/>
      </c>
      <c r="R73" s="9" t="str">
        <f t="shared" si="6"/>
        <v/>
      </c>
      <c r="S73" s="15"/>
    </row>
    <row r="74" spans="1:19" ht="20.25" thickTop="1" thickBot="1">
      <c r="A74" s="15"/>
      <c r="B74" s="3">
        <v>66</v>
      </c>
      <c r="C74" s="20">
        <f t="shared" ref="C74:C137" si="7">IFERROR(EOMONTH(C73,0)+1, "")</f>
        <v>45839</v>
      </c>
      <c r="D74" s="61"/>
      <c r="E74" s="9" t="str">
        <f>IFERROR(IF(H73=0,"",H73*('Loan Details'!$D$10/12)),"")</f>
        <v/>
      </c>
      <c r="F74" s="9">
        <f>IFERROR(INDEX(INDEX('Loan Details'!$C$16:$D$27,,1),MATCH($C74,INDEX('Loan Details'!$C$16:$D$27,,2),0),1),0)</f>
        <v>0</v>
      </c>
      <c r="G74" s="9" t="str">
        <f t="shared" ref="G74:G137" si="8">IFERROR(IF(H73=0,"",MIN(($G$6-$E74+$F74),H73)),"")</f>
        <v/>
      </c>
      <c r="H74" s="9" t="str">
        <f t="shared" ref="H74:H137" si="9">IFERROR(IF(H73-G74&lt;0,"",MAX(H73-G74,0)),"")</f>
        <v/>
      </c>
      <c r="I74" s="61"/>
      <c r="J74" s="9" t="str">
        <f>IFERROR(IF(M73=0,"",M73*('Loan Details'!$G$10/12)),"")</f>
        <v/>
      </c>
      <c r="K74" s="9">
        <f>IFERROR(INDEX(INDEX('Loan Details'!$F$16:$G$27,,1),MATCH($C74,INDEX('Loan Details'!$F$16:$G$27,,2),0),1),0)</f>
        <v>0</v>
      </c>
      <c r="L74" s="9" t="str">
        <f t="shared" ref="L74:L137" si="10">IFERROR(IF(M73=0,"",MIN(($L$6-$J74+$K74),M73)),"")</f>
        <v/>
      </c>
      <c r="M74" s="9" t="str">
        <f t="shared" ref="M74:M137" si="11">IFERROR(IF(M73-L74&lt;0,"",MAX(M73-L74,0)),"")</f>
        <v/>
      </c>
      <c r="N74" s="61"/>
      <c r="O74" s="9" t="str">
        <f>IFERROR(IF(R73=0,"",R73*('Loan Details'!$J$10/12)),"")</f>
        <v/>
      </c>
      <c r="P74" s="9">
        <f>IFERROR(INDEX(INDEX('Loan Details'!$I$16:$J$27,,1),MATCH($C74,INDEX('Loan Details'!$I$16:$J$27,,2),0),1),0)</f>
        <v>0</v>
      </c>
      <c r="Q74" s="9" t="str">
        <f t="shared" ref="Q74:Q137" si="12">IFERROR(IF(R73=0,"",MIN(($Q$6-$O74+$P74),R73)),"")</f>
        <v/>
      </c>
      <c r="R74" s="9" t="str">
        <f t="shared" ref="R74:R137" si="13">IFERROR(IF(R73-Q74&lt;0,"",MAX(R73-Q74,0)),"")</f>
        <v/>
      </c>
      <c r="S74" s="15"/>
    </row>
    <row r="75" spans="1:19" ht="20.25" thickTop="1" thickBot="1">
      <c r="A75" s="15"/>
      <c r="B75" s="3">
        <v>67</v>
      </c>
      <c r="C75" s="20">
        <f t="shared" si="7"/>
        <v>45870</v>
      </c>
      <c r="D75" s="61"/>
      <c r="E75" s="9" t="str">
        <f>IFERROR(IF(H74=0,"",H74*('Loan Details'!$D$10/12)),"")</f>
        <v/>
      </c>
      <c r="F75" s="9">
        <f>IFERROR(INDEX(INDEX('Loan Details'!$C$16:$D$27,,1),MATCH($C75,INDEX('Loan Details'!$C$16:$D$27,,2),0),1),0)</f>
        <v>0</v>
      </c>
      <c r="G75" s="9" t="str">
        <f t="shared" si="8"/>
        <v/>
      </c>
      <c r="H75" s="9" t="str">
        <f t="shared" si="9"/>
        <v/>
      </c>
      <c r="I75" s="61"/>
      <c r="J75" s="9" t="str">
        <f>IFERROR(IF(M74=0,"",M74*('Loan Details'!$G$10/12)),"")</f>
        <v/>
      </c>
      <c r="K75" s="9">
        <f>IFERROR(INDEX(INDEX('Loan Details'!$F$16:$G$27,,1),MATCH($C75,INDEX('Loan Details'!$F$16:$G$27,,2),0),1),0)</f>
        <v>0</v>
      </c>
      <c r="L75" s="9" t="str">
        <f t="shared" si="10"/>
        <v/>
      </c>
      <c r="M75" s="9" t="str">
        <f t="shared" si="11"/>
        <v/>
      </c>
      <c r="N75" s="61"/>
      <c r="O75" s="9" t="str">
        <f>IFERROR(IF(R74=0,"",R74*('Loan Details'!$J$10/12)),"")</f>
        <v/>
      </c>
      <c r="P75" s="9">
        <f>IFERROR(INDEX(INDEX('Loan Details'!$I$16:$J$27,,1),MATCH($C75,INDEX('Loan Details'!$I$16:$J$27,,2),0),1),0)</f>
        <v>0</v>
      </c>
      <c r="Q75" s="9" t="str">
        <f t="shared" si="12"/>
        <v/>
      </c>
      <c r="R75" s="9" t="str">
        <f t="shared" si="13"/>
        <v/>
      </c>
      <c r="S75" s="15"/>
    </row>
    <row r="76" spans="1:19" ht="20.25" thickTop="1" thickBot="1">
      <c r="A76" s="15"/>
      <c r="B76" s="3">
        <v>68</v>
      </c>
      <c r="C76" s="20">
        <f t="shared" si="7"/>
        <v>45901</v>
      </c>
      <c r="D76" s="61"/>
      <c r="E76" s="9" t="str">
        <f>IFERROR(IF(H75=0,"",H75*('Loan Details'!$D$10/12)),"")</f>
        <v/>
      </c>
      <c r="F76" s="9">
        <f>IFERROR(INDEX(INDEX('Loan Details'!$C$16:$D$27,,1),MATCH($C76,INDEX('Loan Details'!$C$16:$D$27,,2),0),1),0)</f>
        <v>0</v>
      </c>
      <c r="G76" s="9" t="str">
        <f t="shared" si="8"/>
        <v/>
      </c>
      <c r="H76" s="9" t="str">
        <f t="shared" si="9"/>
        <v/>
      </c>
      <c r="I76" s="61"/>
      <c r="J76" s="9" t="str">
        <f>IFERROR(IF(M75=0,"",M75*('Loan Details'!$G$10/12)),"")</f>
        <v/>
      </c>
      <c r="K76" s="9">
        <f>IFERROR(INDEX(INDEX('Loan Details'!$F$16:$G$27,,1),MATCH($C76,INDEX('Loan Details'!$F$16:$G$27,,2),0),1),0)</f>
        <v>0</v>
      </c>
      <c r="L76" s="9" t="str">
        <f t="shared" si="10"/>
        <v/>
      </c>
      <c r="M76" s="9" t="str">
        <f t="shared" si="11"/>
        <v/>
      </c>
      <c r="N76" s="61"/>
      <c r="O76" s="9" t="str">
        <f>IFERROR(IF(R75=0,"",R75*('Loan Details'!$J$10/12)),"")</f>
        <v/>
      </c>
      <c r="P76" s="9">
        <f>IFERROR(INDEX(INDEX('Loan Details'!$I$16:$J$27,,1),MATCH($C76,INDEX('Loan Details'!$I$16:$J$27,,2),0),1),0)</f>
        <v>0</v>
      </c>
      <c r="Q76" s="9" t="str">
        <f t="shared" si="12"/>
        <v/>
      </c>
      <c r="R76" s="9" t="str">
        <f t="shared" si="13"/>
        <v/>
      </c>
      <c r="S76" s="15"/>
    </row>
    <row r="77" spans="1:19" ht="20.25" thickTop="1" thickBot="1">
      <c r="A77" s="15"/>
      <c r="B77" s="3">
        <v>69</v>
      </c>
      <c r="C77" s="20">
        <f t="shared" si="7"/>
        <v>45931</v>
      </c>
      <c r="D77" s="61"/>
      <c r="E77" s="9" t="str">
        <f>IFERROR(IF(H76=0,"",H76*('Loan Details'!$D$10/12)),"")</f>
        <v/>
      </c>
      <c r="F77" s="9">
        <f>IFERROR(INDEX(INDEX('Loan Details'!$C$16:$D$27,,1),MATCH($C77,INDEX('Loan Details'!$C$16:$D$27,,2),0),1),0)</f>
        <v>0</v>
      </c>
      <c r="G77" s="9" t="str">
        <f t="shared" si="8"/>
        <v/>
      </c>
      <c r="H77" s="9" t="str">
        <f t="shared" si="9"/>
        <v/>
      </c>
      <c r="I77" s="61"/>
      <c r="J77" s="9" t="str">
        <f>IFERROR(IF(M76=0,"",M76*('Loan Details'!$G$10/12)),"")</f>
        <v/>
      </c>
      <c r="K77" s="9">
        <f>IFERROR(INDEX(INDEX('Loan Details'!$F$16:$G$27,,1),MATCH($C77,INDEX('Loan Details'!$F$16:$G$27,,2),0),1),0)</f>
        <v>0</v>
      </c>
      <c r="L77" s="9" t="str">
        <f t="shared" si="10"/>
        <v/>
      </c>
      <c r="M77" s="9" t="str">
        <f t="shared" si="11"/>
        <v/>
      </c>
      <c r="N77" s="61"/>
      <c r="O77" s="9" t="str">
        <f>IFERROR(IF(R76=0,"",R76*('Loan Details'!$J$10/12)),"")</f>
        <v/>
      </c>
      <c r="P77" s="9">
        <f>IFERROR(INDEX(INDEX('Loan Details'!$I$16:$J$27,,1),MATCH($C77,INDEX('Loan Details'!$I$16:$J$27,,2),0),1),0)</f>
        <v>0</v>
      </c>
      <c r="Q77" s="9" t="str">
        <f t="shared" si="12"/>
        <v/>
      </c>
      <c r="R77" s="9" t="str">
        <f t="shared" si="13"/>
        <v/>
      </c>
      <c r="S77" s="15"/>
    </row>
    <row r="78" spans="1:19" ht="20.25" thickTop="1" thickBot="1">
      <c r="A78" s="15"/>
      <c r="B78" s="3">
        <v>70</v>
      </c>
      <c r="C78" s="20">
        <f t="shared" si="7"/>
        <v>45962</v>
      </c>
      <c r="D78" s="61"/>
      <c r="E78" s="9" t="str">
        <f>IFERROR(IF(H77=0,"",H77*('Loan Details'!$D$10/12)),"")</f>
        <v/>
      </c>
      <c r="F78" s="9">
        <f>IFERROR(INDEX(INDEX('Loan Details'!$C$16:$D$27,,1),MATCH($C78,INDEX('Loan Details'!$C$16:$D$27,,2),0),1),0)</f>
        <v>0</v>
      </c>
      <c r="G78" s="9" t="str">
        <f t="shared" si="8"/>
        <v/>
      </c>
      <c r="H78" s="9" t="str">
        <f t="shared" si="9"/>
        <v/>
      </c>
      <c r="I78" s="61"/>
      <c r="J78" s="9" t="str">
        <f>IFERROR(IF(M77=0,"",M77*('Loan Details'!$G$10/12)),"")</f>
        <v/>
      </c>
      <c r="K78" s="9">
        <f>IFERROR(INDEX(INDEX('Loan Details'!$F$16:$G$27,,1),MATCH($C78,INDEX('Loan Details'!$F$16:$G$27,,2),0),1),0)</f>
        <v>0</v>
      </c>
      <c r="L78" s="9" t="str">
        <f t="shared" si="10"/>
        <v/>
      </c>
      <c r="M78" s="9" t="str">
        <f t="shared" si="11"/>
        <v/>
      </c>
      <c r="N78" s="61"/>
      <c r="O78" s="9" t="str">
        <f>IFERROR(IF(R77=0,"",R77*('Loan Details'!$J$10/12)),"")</f>
        <v/>
      </c>
      <c r="P78" s="9">
        <f>IFERROR(INDEX(INDEX('Loan Details'!$I$16:$J$27,,1),MATCH($C78,INDEX('Loan Details'!$I$16:$J$27,,2),0),1),0)</f>
        <v>0</v>
      </c>
      <c r="Q78" s="9" t="str">
        <f t="shared" si="12"/>
        <v/>
      </c>
      <c r="R78" s="9" t="str">
        <f t="shared" si="13"/>
        <v/>
      </c>
      <c r="S78" s="15"/>
    </row>
    <row r="79" spans="1:19" ht="20.25" thickTop="1" thickBot="1">
      <c r="A79" s="15"/>
      <c r="B79" s="3">
        <v>71</v>
      </c>
      <c r="C79" s="20">
        <f t="shared" si="7"/>
        <v>45992</v>
      </c>
      <c r="D79" s="61"/>
      <c r="E79" s="9" t="str">
        <f>IFERROR(IF(H78=0,"",H78*('Loan Details'!$D$10/12)),"")</f>
        <v/>
      </c>
      <c r="F79" s="9">
        <f>IFERROR(INDEX(INDEX('Loan Details'!$C$16:$D$27,,1),MATCH($C79,INDEX('Loan Details'!$C$16:$D$27,,2),0),1),0)</f>
        <v>0</v>
      </c>
      <c r="G79" s="9" t="str">
        <f t="shared" si="8"/>
        <v/>
      </c>
      <c r="H79" s="9" t="str">
        <f t="shared" si="9"/>
        <v/>
      </c>
      <c r="I79" s="61"/>
      <c r="J79" s="9" t="str">
        <f>IFERROR(IF(M78=0,"",M78*('Loan Details'!$G$10/12)),"")</f>
        <v/>
      </c>
      <c r="K79" s="9">
        <f>IFERROR(INDEX(INDEX('Loan Details'!$F$16:$G$27,,1),MATCH($C79,INDEX('Loan Details'!$F$16:$G$27,,2),0),1),0)</f>
        <v>0</v>
      </c>
      <c r="L79" s="9" t="str">
        <f t="shared" si="10"/>
        <v/>
      </c>
      <c r="M79" s="9" t="str">
        <f t="shared" si="11"/>
        <v/>
      </c>
      <c r="N79" s="61"/>
      <c r="O79" s="9" t="str">
        <f>IFERROR(IF(R78=0,"",R78*('Loan Details'!$J$10/12)),"")</f>
        <v/>
      </c>
      <c r="P79" s="9">
        <f>IFERROR(INDEX(INDEX('Loan Details'!$I$16:$J$27,,1),MATCH($C79,INDEX('Loan Details'!$I$16:$J$27,,2),0),1),0)</f>
        <v>0</v>
      </c>
      <c r="Q79" s="9" t="str">
        <f t="shared" si="12"/>
        <v/>
      </c>
      <c r="R79" s="9" t="str">
        <f t="shared" si="13"/>
        <v/>
      </c>
      <c r="S79" s="15"/>
    </row>
    <row r="80" spans="1:19" ht="20.25" thickTop="1" thickBot="1">
      <c r="A80" s="15"/>
      <c r="B80" s="3">
        <v>72</v>
      </c>
      <c r="C80" s="20">
        <f t="shared" si="7"/>
        <v>46023</v>
      </c>
      <c r="D80" s="61"/>
      <c r="E80" s="9" t="str">
        <f>IFERROR(IF(H79=0,"",H79*('Loan Details'!$D$10/12)),"")</f>
        <v/>
      </c>
      <c r="F80" s="9">
        <f>IFERROR(INDEX(INDEX('Loan Details'!$C$16:$D$27,,1),MATCH($C80,INDEX('Loan Details'!$C$16:$D$27,,2),0),1),0)</f>
        <v>0</v>
      </c>
      <c r="G80" s="9" t="str">
        <f t="shared" si="8"/>
        <v/>
      </c>
      <c r="H80" s="9" t="str">
        <f t="shared" si="9"/>
        <v/>
      </c>
      <c r="I80" s="61"/>
      <c r="J80" s="9" t="str">
        <f>IFERROR(IF(M79=0,"",M79*('Loan Details'!$G$10/12)),"")</f>
        <v/>
      </c>
      <c r="K80" s="9">
        <f>IFERROR(INDEX(INDEX('Loan Details'!$F$16:$G$27,,1),MATCH($C80,INDEX('Loan Details'!$F$16:$G$27,,2),0),1),0)</f>
        <v>0</v>
      </c>
      <c r="L80" s="9" t="str">
        <f t="shared" si="10"/>
        <v/>
      </c>
      <c r="M80" s="9" t="str">
        <f t="shared" si="11"/>
        <v/>
      </c>
      <c r="N80" s="61"/>
      <c r="O80" s="9" t="str">
        <f>IFERROR(IF(R79=0,"",R79*('Loan Details'!$J$10/12)),"")</f>
        <v/>
      </c>
      <c r="P80" s="9">
        <f>IFERROR(INDEX(INDEX('Loan Details'!$I$16:$J$27,,1),MATCH($C80,INDEX('Loan Details'!$I$16:$J$27,,2),0),1),0)</f>
        <v>0</v>
      </c>
      <c r="Q80" s="9" t="str">
        <f t="shared" si="12"/>
        <v/>
      </c>
      <c r="R80" s="9" t="str">
        <f t="shared" si="13"/>
        <v/>
      </c>
      <c r="S80" s="15"/>
    </row>
    <row r="81" spans="1:19" ht="20.25" thickTop="1" thickBot="1">
      <c r="A81" s="15"/>
      <c r="B81" s="3">
        <v>73</v>
      </c>
      <c r="C81" s="20">
        <f t="shared" si="7"/>
        <v>46054</v>
      </c>
      <c r="D81" s="61"/>
      <c r="E81" s="9" t="str">
        <f>IFERROR(IF(H80=0,"",H80*('Loan Details'!$D$10/12)),"")</f>
        <v/>
      </c>
      <c r="F81" s="9">
        <f>IFERROR(INDEX(INDEX('Loan Details'!$C$16:$D$27,,1),MATCH($C81,INDEX('Loan Details'!$C$16:$D$27,,2),0),1),0)</f>
        <v>0</v>
      </c>
      <c r="G81" s="9" t="str">
        <f t="shared" si="8"/>
        <v/>
      </c>
      <c r="H81" s="9" t="str">
        <f t="shared" si="9"/>
        <v/>
      </c>
      <c r="I81" s="61"/>
      <c r="J81" s="9" t="str">
        <f>IFERROR(IF(M80=0,"",M80*('Loan Details'!$G$10/12)),"")</f>
        <v/>
      </c>
      <c r="K81" s="9">
        <f>IFERROR(INDEX(INDEX('Loan Details'!$F$16:$G$27,,1),MATCH($C81,INDEX('Loan Details'!$F$16:$G$27,,2),0),1),0)</f>
        <v>0</v>
      </c>
      <c r="L81" s="9" t="str">
        <f t="shared" si="10"/>
        <v/>
      </c>
      <c r="M81" s="9" t="str">
        <f t="shared" si="11"/>
        <v/>
      </c>
      <c r="N81" s="61"/>
      <c r="O81" s="9" t="str">
        <f>IFERROR(IF(R80=0,"",R80*('Loan Details'!$J$10/12)),"")</f>
        <v/>
      </c>
      <c r="P81" s="9">
        <f>IFERROR(INDEX(INDEX('Loan Details'!$I$16:$J$27,,1),MATCH($C81,INDEX('Loan Details'!$I$16:$J$27,,2),0),1),0)</f>
        <v>0</v>
      </c>
      <c r="Q81" s="9" t="str">
        <f t="shared" si="12"/>
        <v/>
      </c>
      <c r="R81" s="9" t="str">
        <f t="shared" si="13"/>
        <v/>
      </c>
      <c r="S81" s="15"/>
    </row>
    <row r="82" spans="1:19" ht="20.25" thickTop="1" thickBot="1">
      <c r="A82" s="15"/>
      <c r="B82" s="3">
        <v>74</v>
      </c>
      <c r="C82" s="20">
        <f t="shared" si="7"/>
        <v>46082</v>
      </c>
      <c r="D82" s="61"/>
      <c r="E82" s="9" t="str">
        <f>IFERROR(IF(H81=0,"",H81*('Loan Details'!$D$10/12)),"")</f>
        <v/>
      </c>
      <c r="F82" s="9">
        <f>IFERROR(INDEX(INDEX('Loan Details'!$C$16:$D$27,,1),MATCH($C82,INDEX('Loan Details'!$C$16:$D$27,,2),0),1),0)</f>
        <v>0</v>
      </c>
      <c r="G82" s="9" t="str">
        <f t="shared" si="8"/>
        <v/>
      </c>
      <c r="H82" s="9" t="str">
        <f t="shared" si="9"/>
        <v/>
      </c>
      <c r="I82" s="61"/>
      <c r="J82" s="9" t="str">
        <f>IFERROR(IF(M81=0,"",M81*('Loan Details'!$G$10/12)),"")</f>
        <v/>
      </c>
      <c r="K82" s="9">
        <f>IFERROR(INDEX(INDEX('Loan Details'!$F$16:$G$27,,1),MATCH($C82,INDEX('Loan Details'!$F$16:$G$27,,2),0),1),0)</f>
        <v>0</v>
      </c>
      <c r="L82" s="9" t="str">
        <f t="shared" si="10"/>
        <v/>
      </c>
      <c r="M82" s="9" t="str">
        <f t="shared" si="11"/>
        <v/>
      </c>
      <c r="N82" s="61"/>
      <c r="O82" s="9" t="str">
        <f>IFERROR(IF(R81=0,"",R81*('Loan Details'!$J$10/12)),"")</f>
        <v/>
      </c>
      <c r="P82" s="9">
        <f>IFERROR(INDEX(INDEX('Loan Details'!$I$16:$J$27,,1),MATCH($C82,INDEX('Loan Details'!$I$16:$J$27,,2),0),1),0)</f>
        <v>0</v>
      </c>
      <c r="Q82" s="9" t="str">
        <f t="shared" si="12"/>
        <v/>
      </c>
      <c r="R82" s="9" t="str">
        <f t="shared" si="13"/>
        <v/>
      </c>
      <c r="S82" s="15"/>
    </row>
    <row r="83" spans="1:19" ht="20.25" thickTop="1" thickBot="1">
      <c r="A83" s="15"/>
      <c r="B83" s="3">
        <v>75</v>
      </c>
      <c r="C83" s="20">
        <f t="shared" si="7"/>
        <v>46113</v>
      </c>
      <c r="D83" s="61"/>
      <c r="E83" s="9" t="str">
        <f>IFERROR(IF(H82=0,"",H82*('Loan Details'!$D$10/12)),"")</f>
        <v/>
      </c>
      <c r="F83" s="9">
        <f>IFERROR(INDEX(INDEX('Loan Details'!$C$16:$D$27,,1),MATCH($C83,INDEX('Loan Details'!$C$16:$D$27,,2),0),1),0)</f>
        <v>0</v>
      </c>
      <c r="G83" s="9" t="str">
        <f t="shared" si="8"/>
        <v/>
      </c>
      <c r="H83" s="9" t="str">
        <f t="shared" si="9"/>
        <v/>
      </c>
      <c r="I83" s="61"/>
      <c r="J83" s="9" t="str">
        <f>IFERROR(IF(M82=0,"",M82*('Loan Details'!$G$10/12)),"")</f>
        <v/>
      </c>
      <c r="K83" s="9">
        <f>IFERROR(INDEX(INDEX('Loan Details'!$F$16:$G$27,,1),MATCH($C83,INDEX('Loan Details'!$F$16:$G$27,,2),0),1),0)</f>
        <v>0</v>
      </c>
      <c r="L83" s="9" t="str">
        <f t="shared" si="10"/>
        <v/>
      </c>
      <c r="M83" s="9" t="str">
        <f t="shared" si="11"/>
        <v/>
      </c>
      <c r="N83" s="61"/>
      <c r="O83" s="9" t="str">
        <f>IFERROR(IF(R82=0,"",R82*('Loan Details'!$J$10/12)),"")</f>
        <v/>
      </c>
      <c r="P83" s="9">
        <f>IFERROR(INDEX(INDEX('Loan Details'!$I$16:$J$27,,1),MATCH($C83,INDEX('Loan Details'!$I$16:$J$27,,2),0),1),0)</f>
        <v>0</v>
      </c>
      <c r="Q83" s="9" t="str">
        <f t="shared" si="12"/>
        <v/>
      </c>
      <c r="R83" s="9" t="str">
        <f t="shared" si="13"/>
        <v/>
      </c>
      <c r="S83" s="15"/>
    </row>
    <row r="84" spans="1:19" ht="20.25" thickTop="1" thickBot="1">
      <c r="A84" s="15"/>
      <c r="B84" s="3">
        <v>76</v>
      </c>
      <c r="C84" s="20">
        <f t="shared" si="7"/>
        <v>46143</v>
      </c>
      <c r="D84" s="61"/>
      <c r="E84" s="9" t="str">
        <f>IFERROR(IF(H83=0,"",H83*('Loan Details'!$D$10/12)),"")</f>
        <v/>
      </c>
      <c r="F84" s="9">
        <f>IFERROR(INDEX(INDEX('Loan Details'!$C$16:$D$27,,1),MATCH($C84,INDEX('Loan Details'!$C$16:$D$27,,2),0),1),0)</f>
        <v>0</v>
      </c>
      <c r="G84" s="9" t="str">
        <f t="shared" si="8"/>
        <v/>
      </c>
      <c r="H84" s="9" t="str">
        <f t="shared" si="9"/>
        <v/>
      </c>
      <c r="I84" s="61"/>
      <c r="J84" s="9" t="str">
        <f>IFERROR(IF(M83=0,"",M83*('Loan Details'!$G$10/12)),"")</f>
        <v/>
      </c>
      <c r="K84" s="9">
        <f>IFERROR(INDEX(INDEX('Loan Details'!$F$16:$G$27,,1),MATCH($C84,INDEX('Loan Details'!$F$16:$G$27,,2),0),1),0)</f>
        <v>0</v>
      </c>
      <c r="L84" s="9" t="str">
        <f t="shared" si="10"/>
        <v/>
      </c>
      <c r="M84" s="9" t="str">
        <f t="shared" si="11"/>
        <v/>
      </c>
      <c r="N84" s="61"/>
      <c r="O84" s="9" t="str">
        <f>IFERROR(IF(R83=0,"",R83*('Loan Details'!$J$10/12)),"")</f>
        <v/>
      </c>
      <c r="P84" s="9">
        <f>IFERROR(INDEX(INDEX('Loan Details'!$I$16:$J$27,,1),MATCH($C84,INDEX('Loan Details'!$I$16:$J$27,,2),0),1),0)</f>
        <v>0</v>
      </c>
      <c r="Q84" s="9" t="str">
        <f t="shared" si="12"/>
        <v/>
      </c>
      <c r="R84" s="9" t="str">
        <f t="shared" si="13"/>
        <v/>
      </c>
      <c r="S84" s="15"/>
    </row>
    <row r="85" spans="1:19" ht="20.25" thickTop="1" thickBot="1">
      <c r="A85" s="15"/>
      <c r="B85" s="3">
        <v>77</v>
      </c>
      <c r="C85" s="20">
        <f t="shared" si="7"/>
        <v>46174</v>
      </c>
      <c r="D85" s="61"/>
      <c r="E85" s="9" t="str">
        <f>IFERROR(IF(H84=0,"",H84*('Loan Details'!$D$10/12)),"")</f>
        <v/>
      </c>
      <c r="F85" s="9">
        <f>IFERROR(INDEX(INDEX('Loan Details'!$C$16:$D$27,,1),MATCH($C85,INDEX('Loan Details'!$C$16:$D$27,,2),0),1),0)</f>
        <v>0</v>
      </c>
      <c r="G85" s="9" t="str">
        <f t="shared" si="8"/>
        <v/>
      </c>
      <c r="H85" s="9" t="str">
        <f t="shared" si="9"/>
        <v/>
      </c>
      <c r="I85" s="61"/>
      <c r="J85" s="9" t="str">
        <f>IFERROR(IF(M84=0,"",M84*('Loan Details'!$G$10/12)),"")</f>
        <v/>
      </c>
      <c r="K85" s="9">
        <f>IFERROR(INDEX(INDEX('Loan Details'!$F$16:$G$27,,1),MATCH($C85,INDEX('Loan Details'!$F$16:$G$27,,2),0),1),0)</f>
        <v>0</v>
      </c>
      <c r="L85" s="9" t="str">
        <f t="shared" si="10"/>
        <v/>
      </c>
      <c r="M85" s="9" t="str">
        <f t="shared" si="11"/>
        <v/>
      </c>
      <c r="N85" s="61"/>
      <c r="O85" s="9" t="str">
        <f>IFERROR(IF(R84=0,"",R84*('Loan Details'!$J$10/12)),"")</f>
        <v/>
      </c>
      <c r="P85" s="9">
        <f>IFERROR(INDEX(INDEX('Loan Details'!$I$16:$J$27,,1),MATCH($C85,INDEX('Loan Details'!$I$16:$J$27,,2),0),1),0)</f>
        <v>0</v>
      </c>
      <c r="Q85" s="9" t="str">
        <f t="shared" si="12"/>
        <v/>
      </c>
      <c r="R85" s="9" t="str">
        <f t="shared" si="13"/>
        <v/>
      </c>
      <c r="S85" s="15"/>
    </row>
    <row r="86" spans="1:19" ht="20.25" thickTop="1" thickBot="1">
      <c r="A86" s="15"/>
      <c r="B86" s="3">
        <v>78</v>
      </c>
      <c r="C86" s="20">
        <f t="shared" si="7"/>
        <v>46204</v>
      </c>
      <c r="D86" s="61"/>
      <c r="E86" s="9" t="str">
        <f>IFERROR(IF(H85=0,"",H85*('Loan Details'!$D$10/12)),"")</f>
        <v/>
      </c>
      <c r="F86" s="9">
        <f>IFERROR(INDEX(INDEX('Loan Details'!$C$16:$D$27,,1),MATCH($C86,INDEX('Loan Details'!$C$16:$D$27,,2),0),1),0)</f>
        <v>0</v>
      </c>
      <c r="G86" s="9" t="str">
        <f t="shared" si="8"/>
        <v/>
      </c>
      <c r="H86" s="9" t="str">
        <f t="shared" si="9"/>
        <v/>
      </c>
      <c r="I86" s="61"/>
      <c r="J86" s="9" t="str">
        <f>IFERROR(IF(M85=0,"",M85*('Loan Details'!$G$10/12)),"")</f>
        <v/>
      </c>
      <c r="K86" s="9">
        <f>IFERROR(INDEX(INDEX('Loan Details'!$F$16:$G$27,,1),MATCH($C86,INDEX('Loan Details'!$F$16:$G$27,,2),0),1),0)</f>
        <v>0</v>
      </c>
      <c r="L86" s="9" t="str">
        <f t="shared" si="10"/>
        <v/>
      </c>
      <c r="M86" s="9" t="str">
        <f t="shared" si="11"/>
        <v/>
      </c>
      <c r="N86" s="61"/>
      <c r="O86" s="9" t="str">
        <f>IFERROR(IF(R85=0,"",R85*('Loan Details'!$J$10/12)),"")</f>
        <v/>
      </c>
      <c r="P86" s="9">
        <f>IFERROR(INDEX(INDEX('Loan Details'!$I$16:$J$27,,1),MATCH($C86,INDEX('Loan Details'!$I$16:$J$27,,2),0),1),0)</f>
        <v>0</v>
      </c>
      <c r="Q86" s="9" t="str">
        <f t="shared" si="12"/>
        <v/>
      </c>
      <c r="R86" s="9" t="str">
        <f t="shared" si="13"/>
        <v/>
      </c>
      <c r="S86" s="15"/>
    </row>
    <row r="87" spans="1:19" ht="20.25" thickTop="1" thickBot="1">
      <c r="A87" s="15"/>
      <c r="B87" s="3">
        <v>79</v>
      </c>
      <c r="C87" s="20">
        <f t="shared" si="7"/>
        <v>46235</v>
      </c>
      <c r="D87" s="61"/>
      <c r="E87" s="9" t="str">
        <f>IFERROR(IF(H86=0,"",H86*('Loan Details'!$D$10/12)),"")</f>
        <v/>
      </c>
      <c r="F87" s="9">
        <f>IFERROR(INDEX(INDEX('Loan Details'!$C$16:$D$27,,1),MATCH($C87,INDEX('Loan Details'!$C$16:$D$27,,2),0),1),0)</f>
        <v>0</v>
      </c>
      <c r="G87" s="9" t="str">
        <f t="shared" si="8"/>
        <v/>
      </c>
      <c r="H87" s="9" t="str">
        <f t="shared" si="9"/>
        <v/>
      </c>
      <c r="I87" s="61"/>
      <c r="J87" s="9" t="str">
        <f>IFERROR(IF(M86=0,"",M86*('Loan Details'!$G$10/12)),"")</f>
        <v/>
      </c>
      <c r="K87" s="9">
        <f>IFERROR(INDEX(INDEX('Loan Details'!$F$16:$G$27,,1),MATCH($C87,INDEX('Loan Details'!$F$16:$G$27,,2),0),1),0)</f>
        <v>0</v>
      </c>
      <c r="L87" s="9" t="str">
        <f t="shared" si="10"/>
        <v/>
      </c>
      <c r="M87" s="9" t="str">
        <f t="shared" si="11"/>
        <v/>
      </c>
      <c r="N87" s="61"/>
      <c r="O87" s="9" t="str">
        <f>IFERROR(IF(R86=0,"",R86*('Loan Details'!$J$10/12)),"")</f>
        <v/>
      </c>
      <c r="P87" s="9">
        <f>IFERROR(INDEX(INDEX('Loan Details'!$I$16:$J$27,,1),MATCH($C87,INDEX('Loan Details'!$I$16:$J$27,,2),0),1),0)</f>
        <v>0</v>
      </c>
      <c r="Q87" s="9" t="str">
        <f t="shared" si="12"/>
        <v/>
      </c>
      <c r="R87" s="9" t="str">
        <f t="shared" si="13"/>
        <v/>
      </c>
      <c r="S87" s="15"/>
    </row>
    <row r="88" spans="1:19" ht="20.25" thickTop="1" thickBot="1">
      <c r="A88" s="15"/>
      <c r="B88" s="3">
        <v>80</v>
      </c>
      <c r="C88" s="20">
        <f t="shared" si="7"/>
        <v>46266</v>
      </c>
      <c r="D88" s="61"/>
      <c r="E88" s="9" t="str">
        <f>IFERROR(IF(H87=0,"",H87*('Loan Details'!$D$10/12)),"")</f>
        <v/>
      </c>
      <c r="F88" s="9">
        <f>IFERROR(INDEX(INDEX('Loan Details'!$C$16:$D$27,,1),MATCH($C88,INDEX('Loan Details'!$C$16:$D$27,,2),0),1),0)</f>
        <v>0</v>
      </c>
      <c r="G88" s="9" t="str">
        <f t="shared" si="8"/>
        <v/>
      </c>
      <c r="H88" s="9" t="str">
        <f t="shared" si="9"/>
        <v/>
      </c>
      <c r="I88" s="61"/>
      <c r="J88" s="9" t="str">
        <f>IFERROR(IF(M87=0,"",M87*('Loan Details'!$G$10/12)),"")</f>
        <v/>
      </c>
      <c r="K88" s="9">
        <f>IFERROR(INDEX(INDEX('Loan Details'!$F$16:$G$27,,1),MATCH($C88,INDEX('Loan Details'!$F$16:$G$27,,2),0),1),0)</f>
        <v>0</v>
      </c>
      <c r="L88" s="9" t="str">
        <f t="shared" si="10"/>
        <v/>
      </c>
      <c r="M88" s="9" t="str">
        <f t="shared" si="11"/>
        <v/>
      </c>
      <c r="N88" s="61"/>
      <c r="O88" s="9" t="str">
        <f>IFERROR(IF(R87=0,"",R87*('Loan Details'!$J$10/12)),"")</f>
        <v/>
      </c>
      <c r="P88" s="9">
        <f>IFERROR(INDEX(INDEX('Loan Details'!$I$16:$J$27,,1),MATCH($C88,INDEX('Loan Details'!$I$16:$J$27,,2),0),1),0)</f>
        <v>0</v>
      </c>
      <c r="Q88" s="9" t="str">
        <f t="shared" si="12"/>
        <v/>
      </c>
      <c r="R88" s="9" t="str">
        <f t="shared" si="13"/>
        <v/>
      </c>
      <c r="S88" s="15"/>
    </row>
    <row r="89" spans="1:19" ht="20.25" thickTop="1" thickBot="1">
      <c r="A89" s="15"/>
      <c r="B89" s="3">
        <v>81</v>
      </c>
      <c r="C89" s="20">
        <f t="shared" si="7"/>
        <v>46296</v>
      </c>
      <c r="D89" s="61"/>
      <c r="E89" s="9" t="str">
        <f>IFERROR(IF(H88=0,"",H88*('Loan Details'!$D$10/12)),"")</f>
        <v/>
      </c>
      <c r="F89" s="9">
        <f>IFERROR(INDEX(INDEX('Loan Details'!$C$16:$D$27,,1),MATCH($C89,INDEX('Loan Details'!$C$16:$D$27,,2),0),1),0)</f>
        <v>0</v>
      </c>
      <c r="G89" s="9" t="str">
        <f t="shared" si="8"/>
        <v/>
      </c>
      <c r="H89" s="9" t="str">
        <f t="shared" si="9"/>
        <v/>
      </c>
      <c r="I89" s="61"/>
      <c r="J89" s="9" t="str">
        <f>IFERROR(IF(M88=0,"",M88*('Loan Details'!$G$10/12)),"")</f>
        <v/>
      </c>
      <c r="K89" s="9">
        <f>IFERROR(INDEX(INDEX('Loan Details'!$F$16:$G$27,,1),MATCH($C89,INDEX('Loan Details'!$F$16:$G$27,,2),0),1),0)</f>
        <v>0</v>
      </c>
      <c r="L89" s="9" t="str">
        <f t="shared" si="10"/>
        <v/>
      </c>
      <c r="M89" s="9" t="str">
        <f t="shared" si="11"/>
        <v/>
      </c>
      <c r="N89" s="61"/>
      <c r="O89" s="9" t="str">
        <f>IFERROR(IF(R88=0,"",R88*('Loan Details'!$J$10/12)),"")</f>
        <v/>
      </c>
      <c r="P89" s="9">
        <f>IFERROR(INDEX(INDEX('Loan Details'!$I$16:$J$27,,1),MATCH($C89,INDEX('Loan Details'!$I$16:$J$27,,2),0),1),0)</f>
        <v>0</v>
      </c>
      <c r="Q89" s="9" t="str">
        <f t="shared" si="12"/>
        <v/>
      </c>
      <c r="R89" s="9" t="str">
        <f t="shared" si="13"/>
        <v/>
      </c>
      <c r="S89" s="15"/>
    </row>
    <row r="90" spans="1:19" ht="20.25" thickTop="1" thickBot="1">
      <c r="A90" s="15"/>
      <c r="B90" s="3">
        <v>82</v>
      </c>
      <c r="C90" s="20">
        <f t="shared" si="7"/>
        <v>46327</v>
      </c>
      <c r="D90" s="61"/>
      <c r="E90" s="9" t="str">
        <f>IFERROR(IF(H89=0,"",H89*('Loan Details'!$D$10/12)),"")</f>
        <v/>
      </c>
      <c r="F90" s="9">
        <f>IFERROR(INDEX(INDEX('Loan Details'!$C$16:$D$27,,1),MATCH($C90,INDEX('Loan Details'!$C$16:$D$27,,2),0),1),0)</f>
        <v>0</v>
      </c>
      <c r="G90" s="9" t="str">
        <f t="shared" si="8"/>
        <v/>
      </c>
      <c r="H90" s="9" t="str">
        <f t="shared" si="9"/>
        <v/>
      </c>
      <c r="I90" s="61"/>
      <c r="J90" s="9" t="str">
        <f>IFERROR(IF(M89=0,"",M89*('Loan Details'!$G$10/12)),"")</f>
        <v/>
      </c>
      <c r="K90" s="9">
        <f>IFERROR(INDEX(INDEX('Loan Details'!$F$16:$G$27,,1),MATCH($C90,INDEX('Loan Details'!$F$16:$G$27,,2),0),1),0)</f>
        <v>0</v>
      </c>
      <c r="L90" s="9" t="str">
        <f t="shared" si="10"/>
        <v/>
      </c>
      <c r="M90" s="9" t="str">
        <f t="shared" si="11"/>
        <v/>
      </c>
      <c r="N90" s="61"/>
      <c r="O90" s="9" t="str">
        <f>IFERROR(IF(R89=0,"",R89*('Loan Details'!$J$10/12)),"")</f>
        <v/>
      </c>
      <c r="P90" s="9">
        <f>IFERROR(INDEX(INDEX('Loan Details'!$I$16:$J$27,,1),MATCH($C90,INDEX('Loan Details'!$I$16:$J$27,,2),0),1),0)</f>
        <v>0</v>
      </c>
      <c r="Q90" s="9" t="str">
        <f t="shared" si="12"/>
        <v/>
      </c>
      <c r="R90" s="9" t="str">
        <f t="shared" si="13"/>
        <v/>
      </c>
      <c r="S90" s="15"/>
    </row>
    <row r="91" spans="1:19" ht="20.25" thickTop="1" thickBot="1">
      <c r="A91" s="15"/>
      <c r="B91" s="3">
        <v>83</v>
      </c>
      <c r="C91" s="20">
        <f t="shared" si="7"/>
        <v>46357</v>
      </c>
      <c r="D91" s="61"/>
      <c r="E91" s="9" t="str">
        <f>IFERROR(IF(H90=0,"",H90*('Loan Details'!$D$10/12)),"")</f>
        <v/>
      </c>
      <c r="F91" s="9">
        <f>IFERROR(INDEX(INDEX('Loan Details'!$C$16:$D$27,,1),MATCH($C91,INDEX('Loan Details'!$C$16:$D$27,,2),0),1),0)</f>
        <v>0</v>
      </c>
      <c r="G91" s="9" t="str">
        <f t="shared" si="8"/>
        <v/>
      </c>
      <c r="H91" s="9" t="str">
        <f t="shared" si="9"/>
        <v/>
      </c>
      <c r="I91" s="61"/>
      <c r="J91" s="9" t="str">
        <f>IFERROR(IF(M90=0,"",M90*('Loan Details'!$G$10/12)),"")</f>
        <v/>
      </c>
      <c r="K91" s="9">
        <f>IFERROR(INDEX(INDEX('Loan Details'!$F$16:$G$27,,1),MATCH($C91,INDEX('Loan Details'!$F$16:$G$27,,2),0),1),0)</f>
        <v>0</v>
      </c>
      <c r="L91" s="9" t="str">
        <f t="shared" si="10"/>
        <v/>
      </c>
      <c r="M91" s="9" t="str">
        <f t="shared" si="11"/>
        <v/>
      </c>
      <c r="N91" s="61"/>
      <c r="O91" s="9" t="str">
        <f>IFERROR(IF(R90=0,"",R90*('Loan Details'!$J$10/12)),"")</f>
        <v/>
      </c>
      <c r="P91" s="9">
        <f>IFERROR(INDEX(INDEX('Loan Details'!$I$16:$J$27,,1),MATCH($C91,INDEX('Loan Details'!$I$16:$J$27,,2),0),1),0)</f>
        <v>0</v>
      </c>
      <c r="Q91" s="9" t="str">
        <f t="shared" si="12"/>
        <v/>
      </c>
      <c r="R91" s="9" t="str">
        <f t="shared" si="13"/>
        <v/>
      </c>
      <c r="S91" s="15"/>
    </row>
    <row r="92" spans="1:19" ht="20.25" thickTop="1" thickBot="1">
      <c r="A92" s="15"/>
      <c r="B92" s="3">
        <v>84</v>
      </c>
      <c r="C92" s="20">
        <f t="shared" si="7"/>
        <v>46388</v>
      </c>
      <c r="D92" s="61"/>
      <c r="E92" s="9" t="str">
        <f>IFERROR(IF(H91=0,"",H91*('Loan Details'!$D$10/12)),"")</f>
        <v/>
      </c>
      <c r="F92" s="9">
        <f>IFERROR(INDEX(INDEX('Loan Details'!$C$16:$D$27,,1),MATCH($C92,INDEX('Loan Details'!$C$16:$D$27,,2),0),1),0)</f>
        <v>0</v>
      </c>
      <c r="G92" s="9" t="str">
        <f t="shared" si="8"/>
        <v/>
      </c>
      <c r="H92" s="9" t="str">
        <f t="shared" si="9"/>
        <v/>
      </c>
      <c r="I92" s="61"/>
      <c r="J92" s="9" t="str">
        <f>IFERROR(IF(M91=0,"",M91*('Loan Details'!$G$10/12)),"")</f>
        <v/>
      </c>
      <c r="K92" s="9">
        <f>IFERROR(INDEX(INDEX('Loan Details'!$F$16:$G$27,,1),MATCH($C92,INDEX('Loan Details'!$F$16:$G$27,,2),0),1),0)</f>
        <v>0</v>
      </c>
      <c r="L92" s="9" t="str">
        <f t="shared" si="10"/>
        <v/>
      </c>
      <c r="M92" s="9" t="str">
        <f t="shared" si="11"/>
        <v/>
      </c>
      <c r="N92" s="61"/>
      <c r="O92" s="9" t="str">
        <f>IFERROR(IF(R91=0,"",R91*('Loan Details'!$J$10/12)),"")</f>
        <v/>
      </c>
      <c r="P92" s="9">
        <f>IFERROR(INDEX(INDEX('Loan Details'!$I$16:$J$27,,1),MATCH($C92,INDEX('Loan Details'!$I$16:$J$27,,2),0),1),0)</f>
        <v>0</v>
      </c>
      <c r="Q92" s="9" t="str">
        <f t="shared" si="12"/>
        <v/>
      </c>
      <c r="R92" s="9" t="str">
        <f t="shared" si="13"/>
        <v/>
      </c>
      <c r="S92" s="15"/>
    </row>
    <row r="93" spans="1:19" ht="20.25" thickTop="1" thickBot="1">
      <c r="A93" s="15"/>
      <c r="B93" s="3">
        <v>85</v>
      </c>
      <c r="C93" s="20">
        <f t="shared" si="7"/>
        <v>46419</v>
      </c>
      <c r="D93" s="61"/>
      <c r="E93" s="9" t="str">
        <f>IFERROR(IF(H92=0,"",H92*('Loan Details'!$D$10/12)),"")</f>
        <v/>
      </c>
      <c r="F93" s="9">
        <f>IFERROR(INDEX(INDEX('Loan Details'!$C$16:$D$27,,1),MATCH($C93,INDEX('Loan Details'!$C$16:$D$27,,2),0),1),0)</f>
        <v>0</v>
      </c>
      <c r="G93" s="9" t="str">
        <f t="shared" si="8"/>
        <v/>
      </c>
      <c r="H93" s="9" t="str">
        <f t="shared" si="9"/>
        <v/>
      </c>
      <c r="I93" s="61"/>
      <c r="J93" s="9" t="str">
        <f>IFERROR(IF(M92=0,"",M92*('Loan Details'!$G$10/12)),"")</f>
        <v/>
      </c>
      <c r="K93" s="9">
        <f>IFERROR(INDEX(INDEX('Loan Details'!$F$16:$G$27,,1),MATCH($C93,INDEX('Loan Details'!$F$16:$G$27,,2),0),1),0)</f>
        <v>0</v>
      </c>
      <c r="L93" s="9" t="str">
        <f t="shared" si="10"/>
        <v/>
      </c>
      <c r="M93" s="9" t="str">
        <f t="shared" si="11"/>
        <v/>
      </c>
      <c r="N93" s="61"/>
      <c r="O93" s="9" t="str">
        <f>IFERROR(IF(R92=0,"",R92*('Loan Details'!$J$10/12)),"")</f>
        <v/>
      </c>
      <c r="P93" s="9">
        <f>IFERROR(INDEX(INDEX('Loan Details'!$I$16:$J$27,,1),MATCH($C93,INDEX('Loan Details'!$I$16:$J$27,,2),0),1),0)</f>
        <v>0</v>
      </c>
      <c r="Q93" s="9" t="str">
        <f t="shared" si="12"/>
        <v/>
      </c>
      <c r="R93" s="9" t="str">
        <f t="shared" si="13"/>
        <v/>
      </c>
      <c r="S93" s="15"/>
    </row>
    <row r="94" spans="1:19" ht="20.25" thickTop="1" thickBot="1">
      <c r="A94" s="15"/>
      <c r="B94" s="3">
        <v>86</v>
      </c>
      <c r="C94" s="20">
        <f t="shared" si="7"/>
        <v>46447</v>
      </c>
      <c r="D94" s="61"/>
      <c r="E94" s="9" t="str">
        <f>IFERROR(IF(H93=0,"",H93*('Loan Details'!$D$10/12)),"")</f>
        <v/>
      </c>
      <c r="F94" s="9">
        <f>IFERROR(INDEX(INDEX('Loan Details'!$C$16:$D$27,,1),MATCH($C94,INDEX('Loan Details'!$C$16:$D$27,,2),0),1),0)</f>
        <v>0</v>
      </c>
      <c r="G94" s="9" t="str">
        <f t="shared" si="8"/>
        <v/>
      </c>
      <c r="H94" s="9" t="str">
        <f t="shared" si="9"/>
        <v/>
      </c>
      <c r="I94" s="61"/>
      <c r="J94" s="9" t="str">
        <f>IFERROR(IF(M93=0,"",M93*('Loan Details'!$G$10/12)),"")</f>
        <v/>
      </c>
      <c r="K94" s="9">
        <f>IFERROR(INDEX(INDEX('Loan Details'!$F$16:$G$27,,1),MATCH($C94,INDEX('Loan Details'!$F$16:$G$27,,2),0),1),0)</f>
        <v>0</v>
      </c>
      <c r="L94" s="9" t="str">
        <f t="shared" si="10"/>
        <v/>
      </c>
      <c r="M94" s="9" t="str">
        <f t="shared" si="11"/>
        <v/>
      </c>
      <c r="N94" s="61"/>
      <c r="O94" s="9" t="str">
        <f>IFERROR(IF(R93=0,"",R93*('Loan Details'!$J$10/12)),"")</f>
        <v/>
      </c>
      <c r="P94" s="9">
        <f>IFERROR(INDEX(INDEX('Loan Details'!$I$16:$J$27,,1),MATCH($C94,INDEX('Loan Details'!$I$16:$J$27,,2),0),1),0)</f>
        <v>0</v>
      </c>
      <c r="Q94" s="9" t="str">
        <f t="shared" si="12"/>
        <v/>
      </c>
      <c r="R94" s="9" t="str">
        <f t="shared" si="13"/>
        <v/>
      </c>
      <c r="S94" s="15"/>
    </row>
    <row r="95" spans="1:19" ht="20.25" thickTop="1" thickBot="1">
      <c r="A95" s="15"/>
      <c r="B95" s="3">
        <v>87</v>
      </c>
      <c r="C95" s="20">
        <f t="shared" si="7"/>
        <v>46478</v>
      </c>
      <c r="D95" s="61"/>
      <c r="E95" s="9" t="str">
        <f>IFERROR(IF(H94=0,"",H94*('Loan Details'!$D$10/12)),"")</f>
        <v/>
      </c>
      <c r="F95" s="9">
        <f>IFERROR(INDEX(INDEX('Loan Details'!$C$16:$D$27,,1),MATCH($C95,INDEX('Loan Details'!$C$16:$D$27,,2),0),1),0)</f>
        <v>0</v>
      </c>
      <c r="G95" s="9" t="str">
        <f t="shared" si="8"/>
        <v/>
      </c>
      <c r="H95" s="9" t="str">
        <f t="shared" si="9"/>
        <v/>
      </c>
      <c r="I95" s="61"/>
      <c r="J95" s="9" t="str">
        <f>IFERROR(IF(M94=0,"",M94*('Loan Details'!$G$10/12)),"")</f>
        <v/>
      </c>
      <c r="K95" s="9">
        <f>IFERROR(INDEX(INDEX('Loan Details'!$F$16:$G$27,,1),MATCH($C95,INDEX('Loan Details'!$F$16:$G$27,,2),0),1),0)</f>
        <v>0</v>
      </c>
      <c r="L95" s="9" t="str">
        <f t="shared" si="10"/>
        <v/>
      </c>
      <c r="M95" s="9" t="str">
        <f t="shared" si="11"/>
        <v/>
      </c>
      <c r="N95" s="61"/>
      <c r="O95" s="9" t="str">
        <f>IFERROR(IF(R94=0,"",R94*('Loan Details'!$J$10/12)),"")</f>
        <v/>
      </c>
      <c r="P95" s="9">
        <f>IFERROR(INDEX(INDEX('Loan Details'!$I$16:$J$27,,1),MATCH($C95,INDEX('Loan Details'!$I$16:$J$27,,2),0),1),0)</f>
        <v>0</v>
      </c>
      <c r="Q95" s="9" t="str">
        <f t="shared" si="12"/>
        <v/>
      </c>
      <c r="R95" s="9" t="str">
        <f t="shared" si="13"/>
        <v/>
      </c>
      <c r="S95" s="15"/>
    </row>
    <row r="96" spans="1:19" ht="20.25" thickTop="1" thickBot="1">
      <c r="A96" s="15"/>
      <c r="B96" s="3">
        <v>88</v>
      </c>
      <c r="C96" s="20">
        <f t="shared" si="7"/>
        <v>46508</v>
      </c>
      <c r="D96" s="61"/>
      <c r="E96" s="9" t="str">
        <f>IFERROR(IF(H95=0,"",H95*('Loan Details'!$D$10/12)),"")</f>
        <v/>
      </c>
      <c r="F96" s="9">
        <f>IFERROR(INDEX(INDEX('Loan Details'!$C$16:$D$27,,1),MATCH($C96,INDEX('Loan Details'!$C$16:$D$27,,2),0),1),0)</f>
        <v>0</v>
      </c>
      <c r="G96" s="9" t="str">
        <f t="shared" si="8"/>
        <v/>
      </c>
      <c r="H96" s="9" t="str">
        <f t="shared" si="9"/>
        <v/>
      </c>
      <c r="I96" s="61"/>
      <c r="J96" s="9" t="str">
        <f>IFERROR(IF(M95=0,"",M95*('Loan Details'!$G$10/12)),"")</f>
        <v/>
      </c>
      <c r="K96" s="9">
        <f>IFERROR(INDEX(INDEX('Loan Details'!$F$16:$G$27,,1),MATCH($C96,INDEX('Loan Details'!$F$16:$G$27,,2),0),1),0)</f>
        <v>0</v>
      </c>
      <c r="L96" s="9" t="str">
        <f t="shared" si="10"/>
        <v/>
      </c>
      <c r="M96" s="9" t="str">
        <f t="shared" si="11"/>
        <v/>
      </c>
      <c r="N96" s="61"/>
      <c r="O96" s="9" t="str">
        <f>IFERROR(IF(R95=0,"",R95*('Loan Details'!$J$10/12)),"")</f>
        <v/>
      </c>
      <c r="P96" s="9">
        <f>IFERROR(INDEX(INDEX('Loan Details'!$I$16:$J$27,,1),MATCH($C96,INDEX('Loan Details'!$I$16:$J$27,,2),0),1),0)</f>
        <v>0</v>
      </c>
      <c r="Q96" s="9" t="str">
        <f t="shared" si="12"/>
        <v/>
      </c>
      <c r="R96" s="9" t="str">
        <f t="shared" si="13"/>
        <v/>
      </c>
      <c r="S96" s="15"/>
    </row>
    <row r="97" spans="1:19" ht="20.25" thickTop="1" thickBot="1">
      <c r="A97" s="15"/>
      <c r="B97" s="3">
        <v>89</v>
      </c>
      <c r="C97" s="20">
        <f t="shared" si="7"/>
        <v>46539</v>
      </c>
      <c r="D97" s="61"/>
      <c r="E97" s="9" t="str">
        <f>IFERROR(IF(H96=0,"",H96*('Loan Details'!$D$10/12)),"")</f>
        <v/>
      </c>
      <c r="F97" s="9">
        <f>IFERROR(INDEX(INDEX('Loan Details'!$C$16:$D$27,,1),MATCH($C97,INDEX('Loan Details'!$C$16:$D$27,,2),0),1),0)</f>
        <v>0</v>
      </c>
      <c r="G97" s="9" t="str">
        <f t="shared" si="8"/>
        <v/>
      </c>
      <c r="H97" s="9" t="str">
        <f t="shared" si="9"/>
        <v/>
      </c>
      <c r="I97" s="61"/>
      <c r="J97" s="9" t="str">
        <f>IFERROR(IF(M96=0,"",M96*('Loan Details'!$G$10/12)),"")</f>
        <v/>
      </c>
      <c r="K97" s="9">
        <f>IFERROR(INDEX(INDEX('Loan Details'!$F$16:$G$27,,1),MATCH($C97,INDEX('Loan Details'!$F$16:$G$27,,2),0),1),0)</f>
        <v>0</v>
      </c>
      <c r="L97" s="9" t="str">
        <f t="shared" si="10"/>
        <v/>
      </c>
      <c r="M97" s="9" t="str">
        <f t="shared" si="11"/>
        <v/>
      </c>
      <c r="N97" s="61"/>
      <c r="O97" s="9" t="str">
        <f>IFERROR(IF(R96=0,"",R96*('Loan Details'!$J$10/12)),"")</f>
        <v/>
      </c>
      <c r="P97" s="9">
        <f>IFERROR(INDEX(INDEX('Loan Details'!$I$16:$J$27,,1),MATCH($C97,INDEX('Loan Details'!$I$16:$J$27,,2),0),1),0)</f>
        <v>0</v>
      </c>
      <c r="Q97" s="9" t="str">
        <f t="shared" si="12"/>
        <v/>
      </c>
      <c r="R97" s="9" t="str">
        <f t="shared" si="13"/>
        <v/>
      </c>
      <c r="S97" s="15"/>
    </row>
    <row r="98" spans="1:19" ht="20.25" thickTop="1" thickBot="1">
      <c r="A98" s="15"/>
      <c r="B98" s="3">
        <v>90</v>
      </c>
      <c r="C98" s="20">
        <f t="shared" si="7"/>
        <v>46569</v>
      </c>
      <c r="D98" s="61"/>
      <c r="E98" s="9" t="str">
        <f>IFERROR(IF(H97=0,"",H97*('Loan Details'!$D$10/12)),"")</f>
        <v/>
      </c>
      <c r="F98" s="9">
        <f>IFERROR(INDEX(INDEX('Loan Details'!$C$16:$D$27,,1),MATCH($C98,INDEX('Loan Details'!$C$16:$D$27,,2),0),1),0)</f>
        <v>0</v>
      </c>
      <c r="G98" s="9" t="str">
        <f t="shared" si="8"/>
        <v/>
      </c>
      <c r="H98" s="9" t="str">
        <f t="shared" si="9"/>
        <v/>
      </c>
      <c r="I98" s="61"/>
      <c r="J98" s="9" t="str">
        <f>IFERROR(IF(M97=0,"",M97*('Loan Details'!$G$10/12)),"")</f>
        <v/>
      </c>
      <c r="K98" s="9">
        <f>IFERROR(INDEX(INDEX('Loan Details'!$F$16:$G$27,,1),MATCH($C98,INDEX('Loan Details'!$F$16:$G$27,,2),0),1),0)</f>
        <v>0</v>
      </c>
      <c r="L98" s="9" t="str">
        <f t="shared" si="10"/>
        <v/>
      </c>
      <c r="M98" s="9" t="str">
        <f t="shared" si="11"/>
        <v/>
      </c>
      <c r="N98" s="61"/>
      <c r="O98" s="9" t="str">
        <f>IFERROR(IF(R97=0,"",R97*('Loan Details'!$J$10/12)),"")</f>
        <v/>
      </c>
      <c r="P98" s="9">
        <f>IFERROR(INDEX(INDEX('Loan Details'!$I$16:$J$27,,1),MATCH($C98,INDEX('Loan Details'!$I$16:$J$27,,2),0),1),0)</f>
        <v>0</v>
      </c>
      <c r="Q98" s="9" t="str">
        <f t="shared" si="12"/>
        <v/>
      </c>
      <c r="R98" s="9" t="str">
        <f t="shared" si="13"/>
        <v/>
      </c>
      <c r="S98" s="15"/>
    </row>
    <row r="99" spans="1:19" ht="20.25" thickTop="1" thickBot="1">
      <c r="A99" s="15"/>
      <c r="B99" s="3">
        <v>91</v>
      </c>
      <c r="C99" s="20">
        <f t="shared" si="7"/>
        <v>46600</v>
      </c>
      <c r="D99" s="61"/>
      <c r="E99" s="9" t="str">
        <f>IFERROR(IF(H98=0,"",H98*('Loan Details'!$D$10/12)),"")</f>
        <v/>
      </c>
      <c r="F99" s="9">
        <f>IFERROR(INDEX(INDEX('Loan Details'!$C$16:$D$27,,1),MATCH($C99,INDEX('Loan Details'!$C$16:$D$27,,2),0),1),0)</f>
        <v>0</v>
      </c>
      <c r="G99" s="9" t="str">
        <f t="shared" si="8"/>
        <v/>
      </c>
      <c r="H99" s="9" t="str">
        <f t="shared" si="9"/>
        <v/>
      </c>
      <c r="I99" s="61"/>
      <c r="J99" s="9" t="str">
        <f>IFERROR(IF(M98=0,"",M98*('Loan Details'!$G$10/12)),"")</f>
        <v/>
      </c>
      <c r="K99" s="9">
        <f>IFERROR(INDEX(INDEX('Loan Details'!$F$16:$G$27,,1),MATCH($C99,INDEX('Loan Details'!$F$16:$G$27,,2),0),1),0)</f>
        <v>0</v>
      </c>
      <c r="L99" s="9" t="str">
        <f t="shared" si="10"/>
        <v/>
      </c>
      <c r="M99" s="9" t="str">
        <f t="shared" si="11"/>
        <v/>
      </c>
      <c r="N99" s="61"/>
      <c r="O99" s="9" t="str">
        <f>IFERROR(IF(R98=0,"",R98*('Loan Details'!$J$10/12)),"")</f>
        <v/>
      </c>
      <c r="P99" s="9">
        <f>IFERROR(INDEX(INDEX('Loan Details'!$I$16:$J$27,,1),MATCH($C99,INDEX('Loan Details'!$I$16:$J$27,,2),0),1),0)</f>
        <v>0</v>
      </c>
      <c r="Q99" s="9" t="str">
        <f t="shared" si="12"/>
        <v/>
      </c>
      <c r="R99" s="9" t="str">
        <f t="shared" si="13"/>
        <v/>
      </c>
      <c r="S99" s="15"/>
    </row>
    <row r="100" spans="1:19" ht="20.25" thickTop="1" thickBot="1">
      <c r="A100" s="15"/>
      <c r="B100" s="3">
        <v>92</v>
      </c>
      <c r="C100" s="20">
        <f t="shared" si="7"/>
        <v>46631</v>
      </c>
      <c r="D100" s="61"/>
      <c r="E100" s="9" t="str">
        <f>IFERROR(IF(H99=0,"",H99*('Loan Details'!$D$10/12)),"")</f>
        <v/>
      </c>
      <c r="F100" s="9">
        <f>IFERROR(INDEX(INDEX('Loan Details'!$C$16:$D$27,,1),MATCH($C100,INDEX('Loan Details'!$C$16:$D$27,,2),0),1),0)</f>
        <v>0</v>
      </c>
      <c r="G100" s="9" t="str">
        <f t="shared" si="8"/>
        <v/>
      </c>
      <c r="H100" s="9" t="str">
        <f t="shared" si="9"/>
        <v/>
      </c>
      <c r="I100" s="61"/>
      <c r="J100" s="9" t="str">
        <f>IFERROR(IF(M99=0,"",M99*('Loan Details'!$G$10/12)),"")</f>
        <v/>
      </c>
      <c r="K100" s="9">
        <f>IFERROR(INDEX(INDEX('Loan Details'!$F$16:$G$27,,1),MATCH($C100,INDEX('Loan Details'!$F$16:$G$27,,2),0),1),0)</f>
        <v>0</v>
      </c>
      <c r="L100" s="9" t="str">
        <f t="shared" si="10"/>
        <v/>
      </c>
      <c r="M100" s="9" t="str">
        <f t="shared" si="11"/>
        <v/>
      </c>
      <c r="N100" s="61"/>
      <c r="O100" s="9" t="str">
        <f>IFERROR(IF(R99=0,"",R99*('Loan Details'!$J$10/12)),"")</f>
        <v/>
      </c>
      <c r="P100" s="9">
        <f>IFERROR(INDEX(INDEX('Loan Details'!$I$16:$J$27,,1),MATCH($C100,INDEX('Loan Details'!$I$16:$J$27,,2),0),1),0)</f>
        <v>0</v>
      </c>
      <c r="Q100" s="9" t="str">
        <f t="shared" si="12"/>
        <v/>
      </c>
      <c r="R100" s="9" t="str">
        <f t="shared" si="13"/>
        <v/>
      </c>
      <c r="S100" s="15"/>
    </row>
    <row r="101" spans="1:19" ht="20.25" thickTop="1" thickBot="1">
      <c r="A101" s="15"/>
      <c r="B101" s="3">
        <v>93</v>
      </c>
      <c r="C101" s="20">
        <f t="shared" si="7"/>
        <v>46661</v>
      </c>
      <c r="D101" s="61"/>
      <c r="E101" s="9" t="str">
        <f>IFERROR(IF(H100=0,"",H100*('Loan Details'!$D$10/12)),"")</f>
        <v/>
      </c>
      <c r="F101" s="9">
        <f>IFERROR(INDEX(INDEX('Loan Details'!$C$16:$D$27,,1),MATCH($C101,INDEX('Loan Details'!$C$16:$D$27,,2),0),1),0)</f>
        <v>0</v>
      </c>
      <c r="G101" s="9" t="str">
        <f t="shared" si="8"/>
        <v/>
      </c>
      <c r="H101" s="9" t="str">
        <f t="shared" si="9"/>
        <v/>
      </c>
      <c r="I101" s="61"/>
      <c r="J101" s="9" t="str">
        <f>IFERROR(IF(M100=0,"",M100*('Loan Details'!$G$10/12)),"")</f>
        <v/>
      </c>
      <c r="K101" s="9">
        <f>IFERROR(INDEX(INDEX('Loan Details'!$F$16:$G$27,,1),MATCH($C101,INDEX('Loan Details'!$F$16:$G$27,,2),0),1),0)</f>
        <v>0</v>
      </c>
      <c r="L101" s="9" t="str">
        <f t="shared" si="10"/>
        <v/>
      </c>
      <c r="M101" s="9" t="str">
        <f t="shared" si="11"/>
        <v/>
      </c>
      <c r="N101" s="61"/>
      <c r="O101" s="9" t="str">
        <f>IFERROR(IF(R100=0,"",R100*('Loan Details'!$J$10/12)),"")</f>
        <v/>
      </c>
      <c r="P101" s="9">
        <f>IFERROR(INDEX(INDEX('Loan Details'!$I$16:$J$27,,1),MATCH($C101,INDEX('Loan Details'!$I$16:$J$27,,2),0),1),0)</f>
        <v>0</v>
      </c>
      <c r="Q101" s="9" t="str">
        <f t="shared" si="12"/>
        <v/>
      </c>
      <c r="R101" s="9" t="str">
        <f t="shared" si="13"/>
        <v/>
      </c>
      <c r="S101" s="15"/>
    </row>
    <row r="102" spans="1:19" ht="20.25" thickTop="1" thickBot="1">
      <c r="A102" s="15"/>
      <c r="B102" s="3">
        <v>94</v>
      </c>
      <c r="C102" s="20">
        <f t="shared" si="7"/>
        <v>46692</v>
      </c>
      <c r="D102" s="61"/>
      <c r="E102" s="9" t="str">
        <f>IFERROR(IF(H101=0,"",H101*('Loan Details'!$D$10/12)),"")</f>
        <v/>
      </c>
      <c r="F102" s="9">
        <f>IFERROR(INDEX(INDEX('Loan Details'!$C$16:$D$27,,1),MATCH($C102,INDEX('Loan Details'!$C$16:$D$27,,2),0),1),0)</f>
        <v>0</v>
      </c>
      <c r="G102" s="9" t="str">
        <f t="shared" si="8"/>
        <v/>
      </c>
      <c r="H102" s="9" t="str">
        <f t="shared" si="9"/>
        <v/>
      </c>
      <c r="I102" s="61"/>
      <c r="J102" s="9" t="str">
        <f>IFERROR(IF(M101=0,"",M101*('Loan Details'!$G$10/12)),"")</f>
        <v/>
      </c>
      <c r="K102" s="9">
        <f>IFERROR(INDEX(INDEX('Loan Details'!$F$16:$G$27,,1),MATCH($C102,INDEX('Loan Details'!$F$16:$G$27,,2),0),1),0)</f>
        <v>0</v>
      </c>
      <c r="L102" s="9" t="str">
        <f t="shared" si="10"/>
        <v/>
      </c>
      <c r="M102" s="9" t="str">
        <f t="shared" si="11"/>
        <v/>
      </c>
      <c r="N102" s="61"/>
      <c r="O102" s="9" t="str">
        <f>IFERROR(IF(R101=0,"",R101*('Loan Details'!$J$10/12)),"")</f>
        <v/>
      </c>
      <c r="P102" s="9">
        <f>IFERROR(INDEX(INDEX('Loan Details'!$I$16:$J$27,,1),MATCH($C102,INDEX('Loan Details'!$I$16:$J$27,,2),0),1),0)</f>
        <v>0</v>
      </c>
      <c r="Q102" s="9" t="str">
        <f t="shared" si="12"/>
        <v/>
      </c>
      <c r="R102" s="9" t="str">
        <f t="shared" si="13"/>
        <v/>
      </c>
      <c r="S102" s="15"/>
    </row>
    <row r="103" spans="1:19" ht="20.25" thickTop="1" thickBot="1">
      <c r="A103" s="15"/>
      <c r="B103" s="3">
        <v>95</v>
      </c>
      <c r="C103" s="20">
        <f t="shared" si="7"/>
        <v>46722</v>
      </c>
      <c r="D103" s="61"/>
      <c r="E103" s="9" t="str">
        <f>IFERROR(IF(H102=0,"",H102*('Loan Details'!$D$10/12)),"")</f>
        <v/>
      </c>
      <c r="F103" s="9">
        <f>IFERROR(INDEX(INDEX('Loan Details'!$C$16:$D$27,,1),MATCH($C103,INDEX('Loan Details'!$C$16:$D$27,,2),0),1),0)</f>
        <v>0</v>
      </c>
      <c r="G103" s="9" t="str">
        <f t="shared" si="8"/>
        <v/>
      </c>
      <c r="H103" s="9" t="str">
        <f t="shared" si="9"/>
        <v/>
      </c>
      <c r="I103" s="61"/>
      <c r="J103" s="9" t="str">
        <f>IFERROR(IF(M102=0,"",M102*('Loan Details'!$G$10/12)),"")</f>
        <v/>
      </c>
      <c r="K103" s="9">
        <f>IFERROR(INDEX(INDEX('Loan Details'!$F$16:$G$27,,1),MATCH($C103,INDEX('Loan Details'!$F$16:$G$27,,2),0),1),0)</f>
        <v>0</v>
      </c>
      <c r="L103" s="9" t="str">
        <f t="shared" si="10"/>
        <v/>
      </c>
      <c r="M103" s="9" t="str">
        <f t="shared" si="11"/>
        <v/>
      </c>
      <c r="N103" s="61"/>
      <c r="O103" s="9" t="str">
        <f>IFERROR(IF(R102=0,"",R102*('Loan Details'!$J$10/12)),"")</f>
        <v/>
      </c>
      <c r="P103" s="9">
        <f>IFERROR(INDEX(INDEX('Loan Details'!$I$16:$J$27,,1),MATCH($C103,INDEX('Loan Details'!$I$16:$J$27,,2),0),1),0)</f>
        <v>0</v>
      </c>
      <c r="Q103" s="9" t="str">
        <f t="shared" si="12"/>
        <v/>
      </c>
      <c r="R103" s="9" t="str">
        <f t="shared" si="13"/>
        <v/>
      </c>
      <c r="S103" s="15"/>
    </row>
    <row r="104" spans="1:19" ht="20.25" thickTop="1" thickBot="1">
      <c r="A104" s="15"/>
      <c r="B104" s="3">
        <v>96</v>
      </c>
      <c r="C104" s="20">
        <f t="shared" si="7"/>
        <v>46753</v>
      </c>
      <c r="D104" s="61"/>
      <c r="E104" s="9" t="str">
        <f>IFERROR(IF(H103=0,"",H103*('Loan Details'!$D$10/12)),"")</f>
        <v/>
      </c>
      <c r="F104" s="9">
        <f>IFERROR(INDEX(INDEX('Loan Details'!$C$16:$D$27,,1),MATCH($C104,INDEX('Loan Details'!$C$16:$D$27,,2),0),1),0)</f>
        <v>0</v>
      </c>
      <c r="G104" s="9" t="str">
        <f t="shared" si="8"/>
        <v/>
      </c>
      <c r="H104" s="9" t="str">
        <f t="shared" si="9"/>
        <v/>
      </c>
      <c r="I104" s="61"/>
      <c r="J104" s="9" t="str">
        <f>IFERROR(IF(M103=0,"",M103*('Loan Details'!$G$10/12)),"")</f>
        <v/>
      </c>
      <c r="K104" s="9">
        <f>IFERROR(INDEX(INDEX('Loan Details'!$F$16:$G$27,,1),MATCH($C104,INDEX('Loan Details'!$F$16:$G$27,,2),0),1),0)</f>
        <v>0</v>
      </c>
      <c r="L104" s="9" t="str">
        <f t="shared" si="10"/>
        <v/>
      </c>
      <c r="M104" s="9" t="str">
        <f t="shared" si="11"/>
        <v/>
      </c>
      <c r="N104" s="61"/>
      <c r="O104" s="9" t="str">
        <f>IFERROR(IF(R103=0,"",R103*('Loan Details'!$J$10/12)),"")</f>
        <v/>
      </c>
      <c r="P104" s="9">
        <f>IFERROR(INDEX(INDEX('Loan Details'!$I$16:$J$27,,1),MATCH($C104,INDEX('Loan Details'!$I$16:$J$27,,2),0),1),0)</f>
        <v>0</v>
      </c>
      <c r="Q104" s="9" t="str">
        <f t="shared" si="12"/>
        <v/>
      </c>
      <c r="R104" s="9" t="str">
        <f t="shared" si="13"/>
        <v/>
      </c>
      <c r="S104" s="15"/>
    </row>
    <row r="105" spans="1:19" ht="20.25" thickTop="1" thickBot="1">
      <c r="A105" s="15"/>
      <c r="B105" s="3">
        <v>97</v>
      </c>
      <c r="C105" s="20">
        <f t="shared" si="7"/>
        <v>46784</v>
      </c>
      <c r="D105" s="61"/>
      <c r="E105" s="9" t="str">
        <f>IFERROR(IF(H104=0,"",H104*('Loan Details'!$D$10/12)),"")</f>
        <v/>
      </c>
      <c r="F105" s="9">
        <f>IFERROR(INDEX(INDEX('Loan Details'!$C$16:$D$27,,1),MATCH($C105,INDEX('Loan Details'!$C$16:$D$27,,2),0),1),0)</f>
        <v>0</v>
      </c>
      <c r="G105" s="9" t="str">
        <f t="shared" si="8"/>
        <v/>
      </c>
      <c r="H105" s="9" t="str">
        <f t="shared" si="9"/>
        <v/>
      </c>
      <c r="I105" s="61"/>
      <c r="J105" s="9" t="str">
        <f>IFERROR(IF(M104=0,"",M104*('Loan Details'!$G$10/12)),"")</f>
        <v/>
      </c>
      <c r="K105" s="9">
        <f>IFERROR(INDEX(INDEX('Loan Details'!$F$16:$G$27,,1),MATCH($C105,INDEX('Loan Details'!$F$16:$G$27,,2),0),1),0)</f>
        <v>0</v>
      </c>
      <c r="L105" s="9" t="str">
        <f t="shared" si="10"/>
        <v/>
      </c>
      <c r="M105" s="9" t="str">
        <f t="shared" si="11"/>
        <v/>
      </c>
      <c r="N105" s="61"/>
      <c r="O105" s="9" t="str">
        <f>IFERROR(IF(R104=0,"",R104*('Loan Details'!$J$10/12)),"")</f>
        <v/>
      </c>
      <c r="P105" s="9">
        <f>IFERROR(INDEX(INDEX('Loan Details'!$I$16:$J$27,,1),MATCH($C105,INDEX('Loan Details'!$I$16:$J$27,,2),0),1),0)</f>
        <v>0</v>
      </c>
      <c r="Q105" s="9" t="str">
        <f t="shared" si="12"/>
        <v/>
      </c>
      <c r="R105" s="9" t="str">
        <f t="shared" si="13"/>
        <v/>
      </c>
      <c r="S105" s="15"/>
    </row>
    <row r="106" spans="1:19" ht="20.25" thickTop="1" thickBot="1">
      <c r="A106" s="15"/>
      <c r="B106" s="3">
        <v>98</v>
      </c>
      <c r="C106" s="20">
        <f t="shared" si="7"/>
        <v>46813</v>
      </c>
      <c r="D106" s="61"/>
      <c r="E106" s="9" t="str">
        <f>IFERROR(IF(H105=0,"",H105*('Loan Details'!$D$10/12)),"")</f>
        <v/>
      </c>
      <c r="F106" s="9">
        <f>IFERROR(INDEX(INDEX('Loan Details'!$C$16:$D$27,,1),MATCH($C106,INDEX('Loan Details'!$C$16:$D$27,,2),0),1),0)</f>
        <v>0</v>
      </c>
      <c r="G106" s="9" t="str">
        <f t="shared" si="8"/>
        <v/>
      </c>
      <c r="H106" s="9" t="str">
        <f t="shared" si="9"/>
        <v/>
      </c>
      <c r="I106" s="61"/>
      <c r="J106" s="9" t="str">
        <f>IFERROR(IF(M105=0,"",M105*('Loan Details'!$G$10/12)),"")</f>
        <v/>
      </c>
      <c r="K106" s="9">
        <f>IFERROR(INDEX(INDEX('Loan Details'!$F$16:$G$27,,1),MATCH($C106,INDEX('Loan Details'!$F$16:$G$27,,2),0),1),0)</f>
        <v>0</v>
      </c>
      <c r="L106" s="9" t="str">
        <f t="shared" si="10"/>
        <v/>
      </c>
      <c r="M106" s="9" t="str">
        <f t="shared" si="11"/>
        <v/>
      </c>
      <c r="N106" s="61"/>
      <c r="O106" s="9" t="str">
        <f>IFERROR(IF(R105=0,"",R105*('Loan Details'!$J$10/12)),"")</f>
        <v/>
      </c>
      <c r="P106" s="9">
        <f>IFERROR(INDEX(INDEX('Loan Details'!$I$16:$J$27,,1),MATCH($C106,INDEX('Loan Details'!$I$16:$J$27,,2),0),1),0)</f>
        <v>0</v>
      </c>
      <c r="Q106" s="9" t="str">
        <f t="shared" si="12"/>
        <v/>
      </c>
      <c r="R106" s="9" t="str">
        <f t="shared" si="13"/>
        <v/>
      </c>
      <c r="S106" s="15"/>
    </row>
    <row r="107" spans="1:19" ht="20.25" thickTop="1" thickBot="1">
      <c r="A107" s="15"/>
      <c r="B107" s="3">
        <v>99</v>
      </c>
      <c r="C107" s="20">
        <f t="shared" si="7"/>
        <v>46844</v>
      </c>
      <c r="D107" s="61"/>
      <c r="E107" s="9" t="str">
        <f>IFERROR(IF(H106=0,"",H106*('Loan Details'!$D$10/12)),"")</f>
        <v/>
      </c>
      <c r="F107" s="9">
        <f>IFERROR(INDEX(INDEX('Loan Details'!$C$16:$D$27,,1),MATCH($C107,INDEX('Loan Details'!$C$16:$D$27,,2),0),1),0)</f>
        <v>0</v>
      </c>
      <c r="G107" s="9" t="str">
        <f t="shared" si="8"/>
        <v/>
      </c>
      <c r="H107" s="9" t="str">
        <f t="shared" si="9"/>
        <v/>
      </c>
      <c r="I107" s="61"/>
      <c r="J107" s="9" t="str">
        <f>IFERROR(IF(M106=0,"",M106*('Loan Details'!$G$10/12)),"")</f>
        <v/>
      </c>
      <c r="K107" s="9">
        <f>IFERROR(INDEX(INDEX('Loan Details'!$F$16:$G$27,,1),MATCH($C107,INDEX('Loan Details'!$F$16:$G$27,,2),0),1),0)</f>
        <v>0</v>
      </c>
      <c r="L107" s="9" t="str">
        <f t="shared" si="10"/>
        <v/>
      </c>
      <c r="M107" s="9" t="str">
        <f t="shared" si="11"/>
        <v/>
      </c>
      <c r="N107" s="61"/>
      <c r="O107" s="9" t="str">
        <f>IFERROR(IF(R106=0,"",R106*('Loan Details'!$J$10/12)),"")</f>
        <v/>
      </c>
      <c r="P107" s="9">
        <f>IFERROR(INDEX(INDEX('Loan Details'!$I$16:$J$27,,1),MATCH($C107,INDEX('Loan Details'!$I$16:$J$27,,2),0),1),0)</f>
        <v>0</v>
      </c>
      <c r="Q107" s="9" t="str">
        <f t="shared" si="12"/>
        <v/>
      </c>
      <c r="R107" s="9" t="str">
        <f t="shared" si="13"/>
        <v/>
      </c>
      <c r="S107" s="15"/>
    </row>
    <row r="108" spans="1:19" ht="20.25" thickTop="1" thickBot="1">
      <c r="A108" s="15"/>
      <c r="B108" s="3">
        <v>100</v>
      </c>
      <c r="C108" s="20">
        <f t="shared" si="7"/>
        <v>46874</v>
      </c>
      <c r="D108" s="61"/>
      <c r="E108" s="9" t="str">
        <f>IFERROR(IF(H107=0,"",H107*('Loan Details'!$D$10/12)),"")</f>
        <v/>
      </c>
      <c r="F108" s="9">
        <f>IFERROR(INDEX(INDEX('Loan Details'!$C$16:$D$27,,1),MATCH($C108,INDEX('Loan Details'!$C$16:$D$27,,2),0),1),0)</f>
        <v>0</v>
      </c>
      <c r="G108" s="9" t="str">
        <f t="shared" si="8"/>
        <v/>
      </c>
      <c r="H108" s="9" t="str">
        <f t="shared" si="9"/>
        <v/>
      </c>
      <c r="I108" s="61"/>
      <c r="J108" s="9" t="str">
        <f>IFERROR(IF(M107=0,"",M107*('Loan Details'!$G$10/12)),"")</f>
        <v/>
      </c>
      <c r="K108" s="9">
        <f>IFERROR(INDEX(INDEX('Loan Details'!$F$16:$G$27,,1),MATCH($C108,INDEX('Loan Details'!$F$16:$G$27,,2),0),1),0)</f>
        <v>0</v>
      </c>
      <c r="L108" s="9" t="str">
        <f t="shared" si="10"/>
        <v/>
      </c>
      <c r="M108" s="9" t="str">
        <f t="shared" si="11"/>
        <v/>
      </c>
      <c r="N108" s="61"/>
      <c r="O108" s="9" t="str">
        <f>IFERROR(IF(R107=0,"",R107*('Loan Details'!$J$10/12)),"")</f>
        <v/>
      </c>
      <c r="P108" s="9">
        <f>IFERROR(INDEX(INDEX('Loan Details'!$I$16:$J$27,,1),MATCH($C108,INDEX('Loan Details'!$I$16:$J$27,,2),0),1),0)</f>
        <v>0</v>
      </c>
      <c r="Q108" s="9" t="str">
        <f t="shared" si="12"/>
        <v/>
      </c>
      <c r="R108" s="9" t="str">
        <f t="shared" si="13"/>
        <v/>
      </c>
      <c r="S108" s="15"/>
    </row>
    <row r="109" spans="1:19" ht="20.25" thickTop="1" thickBot="1">
      <c r="A109" s="15"/>
      <c r="B109" s="3">
        <v>101</v>
      </c>
      <c r="C109" s="20">
        <f t="shared" si="7"/>
        <v>46905</v>
      </c>
      <c r="D109" s="61"/>
      <c r="E109" s="9" t="str">
        <f>IFERROR(IF(H108=0,"",H108*('Loan Details'!$D$10/12)),"")</f>
        <v/>
      </c>
      <c r="F109" s="9">
        <f>IFERROR(INDEX(INDEX('Loan Details'!$C$16:$D$27,,1),MATCH($C109,INDEX('Loan Details'!$C$16:$D$27,,2),0),1),0)</f>
        <v>0</v>
      </c>
      <c r="G109" s="9" t="str">
        <f t="shared" si="8"/>
        <v/>
      </c>
      <c r="H109" s="9" t="str">
        <f t="shared" si="9"/>
        <v/>
      </c>
      <c r="I109" s="61"/>
      <c r="J109" s="9" t="str">
        <f>IFERROR(IF(M108=0,"",M108*('Loan Details'!$G$10/12)),"")</f>
        <v/>
      </c>
      <c r="K109" s="9">
        <f>IFERROR(INDEX(INDEX('Loan Details'!$F$16:$G$27,,1),MATCH($C109,INDEX('Loan Details'!$F$16:$G$27,,2),0),1),0)</f>
        <v>0</v>
      </c>
      <c r="L109" s="9" t="str">
        <f t="shared" si="10"/>
        <v/>
      </c>
      <c r="M109" s="9" t="str">
        <f t="shared" si="11"/>
        <v/>
      </c>
      <c r="N109" s="61"/>
      <c r="O109" s="9" t="str">
        <f>IFERROR(IF(R108=0,"",R108*('Loan Details'!$J$10/12)),"")</f>
        <v/>
      </c>
      <c r="P109" s="9">
        <f>IFERROR(INDEX(INDEX('Loan Details'!$I$16:$J$27,,1),MATCH($C109,INDEX('Loan Details'!$I$16:$J$27,,2),0),1),0)</f>
        <v>0</v>
      </c>
      <c r="Q109" s="9" t="str">
        <f t="shared" si="12"/>
        <v/>
      </c>
      <c r="R109" s="9" t="str">
        <f t="shared" si="13"/>
        <v/>
      </c>
      <c r="S109" s="15"/>
    </row>
    <row r="110" spans="1:19" ht="20.25" thickTop="1" thickBot="1">
      <c r="A110" s="15"/>
      <c r="B110" s="3">
        <v>102</v>
      </c>
      <c r="C110" s="20">
        <f t="shared" si="7"/>
        <v>46935</v>
      </c>
      <c r="D110" s="61"/>
      <c r="E110" s="9" t="str">
        <f>IFERROR(IF(H109=0,"",H109*('Loan Details'!$D$10/12)),"")</f>
        <v/>
      </c>
      <c r="F110" s="9">
        <f>IFERROR(INDEX(INDEX('Loan Details'!$C$16:$D$27,,1),MATCH($C110,INDEX('Loan Details'!$C$16:$D$27,,2),0),1),0)</f>
        <v>0</v>
      </c>
      <c r="G110" s="9" t="str">
        <f t="shared" si="8"/>
        <v/>
      </c>
      <c r="H110" s="9" t="str">
        <f t="shared" si="9"/>
        <v/>
      </c>
      <c r="I110" s="61"/>
      <c r="J110" s="9" t="str">
        <f>IFERROR(IF(M109=0,"",M109*('Loan Details'!$G$10/12)),"")</f>
        <v/>
      </c>
      <c r="K110" s="9">
        <f>IFERROR(INDEX(INDEX('Loan Details'!$F$16:$G$27,,1),MATCH($C110,INDEX('Loan Details'!$F$16:$G$27,,2),0),1),0)</f>
        <v>0</v>
      </c>
      <c r="L110" s="9" t="str">
        <f t="shared" si="10"/>
        <v/>
      </c>
      <c r="M110" s="9" t="str">
        <f t="shared" si="11"/>
        <v/>
      </c>
      <c r="N110" s="61"/>
      <c r="O110" s="9" t="str">
        <f>IFERROR(IF(R109=0,"",R109*('Loan Details'!$J$10/12)),"")</f>
        <v/>
      </c>
      <c r="P110" s="9">
        <f>IFERROR(INDEX(INDEX('Loan Details'!$I$16:$J$27,,1),MATCH($C110,INDEX('Loan Details'!$I$16:$J$27,,2),0),1),0)</f>
        <v>0</v>
      </c>
      <c r="Q110" s="9" t="str">
        <f t="shared" si="12"/>
        <v/>
      </c>
      <c r="R110" s="9" t="str">
        <f t="shared" si="13"/>
        <v/>
      </c>
      <c r="S110" s="15"/>
    </row>
    <row r="111" spans="1:19" ht="20.25" thickTop="1" thickBot="1">
      <c r="A111" s="15"/>
      <c r="B111" s="3">
        <v>103</v>
      </c>
      <c r="C111" s="20">
        <f t="shared" si="7"/>
        <v>46966</v>
      </c>
      <c r="D111" s="61"/>
      <c r="E111" s="9" t="str">
        <f>IFERROR(IF(H110=0,"",H110*('Loan Details'!$D$10/12)),"")</f>
        <v/>
      </c>
      <c r="F111" s="9">
        <f>IFERROR(INDEX(INDEX('Loan Details'!$C$16:$D$27,,1),MATCH($C111,INDEX('Loan Details'!$C$16:$D$27,,2),0),1),0)</f>
        <v>0</v>
      </c>
      <c r="G111" s="9" t="str">
        <f t="shared" si="8"/>
        <v/>
      </c>
      <c r="H111" s="9" t="str">
        <f t="shared" si="9"/>
        <v/>
      </c>
      <c r="I111" s="61"/>
      <c r="J111" s="9" t="str">
        <f>IFERROR(IF(M110=0,"",M110*('Loan Details'!$G$10/12)),"")</f>
        <v/>
      </c>
      <c r="K111" s="9">
        <f>IFERROR(INDEX(INDEX('Loan Details'!$F$16:$G$27,,1),MATCH($C111,INDEX('Loan Details'!$F$16:$G$27,,2),0),1),0)</f>
        <v>0</v>
      </c>
      <c r="L111" s="9" t="str">
        <f t="shared" si="10"/>
        <v/>
      </c>
      <c r="M111" s="9" t="str">
        <f t="shared" si="11"/>
        <v/>
      </c>
      <c r="N111" s="61"/>
      <c r="O111" s="9" t="str">
        <f>IFERROR(IF(R110=0,"",R110*('Loan Details'!$J$10/12)),"")</f>
        <v/>
      </c>
      <c r="P111" s="9">
        <f>IFERROR(INDEX(INDEX('Loan Details'!$I$16:$J$27,,1),MATCH($C111,INDEX('Loan Details'!$I$16:$J$27,,2),0),1),0)</f>
        <v>0</v>
      </c>
      <c r="Q111" s="9" t="str">
        <f t="shared" si="12"/>
        <v/>
      </c>
      <c r="R111" s="9" t="str">
        <f t="shared" si="13"/>
        <v/>
      </c>
      <c r="S111" s="15"/>
    </row>
    <row r="112" spans="1:19" ht="20.25" thickTop="1" thickBot="1">
      <c r="A112" s="15"/>
      <c r="B112" s="3">
        <v>104</v>
      </c>
      <c r="C112" s="20">
        <f t="shared" si="7"/>
        <v>46997</v>
      </c>
      <c r="D112" s="61"/>
      <c r="E112" s="9" t="str">
        <f>IFERROR(IF(H111=0,"",H111*('Loan Details'!$D$10/12)),"")</f>
        <v/>
      </c>
      <c r="F112" s="9">
        <f>IFERROR(INDEX(INDEX('Loan Details'!$C$16:$D$27,,1),MATCH($C112,INDEX('Loan Details'!$C$16:$D$27,,2),0),1),0)</f>
        <v>0</v>
      </c>
      <c r="G112" s="9" t="str">
        <f t="shared" si="8"/>
        <v/>
      </c>
      <c r="H112" s="9" t="str">
        <f t="shared" si="9"/>
        <v/>
      </c>
      <c r="I112" s="61"/>
      <c r="J112" s="9" t="str">
        <f>IFERROR(IF(M111=0,"",M111*('Loan Details'!$G$10/12)),"")</f>
        <v/>
      </c>
      <c r="K112" s="9">
        <f>IFERROR(INDEX(INDEX('Loan Details'!$F$16:$G$27,,1),MATCH($C112,INDEX('Loan Details'!$F$16:$G$27,,2),0),1),0)</f>
        <v>0</v>
      </c>
      <c r="L112" s="9" t="str">
        <f t="shared" si="10"/>
        <v/>
      </c>
      <c r="M112" s="9" t="str">
        <f t="shared" si="11"/>
        <v/>
      </c>
      <c r="N112" s="61"/>
      <c r="O112" s="9" t="str">
        <f>IFERROR(IF(R111=0,"",R111*('Loan Details'!$J$10/12)),"")</f>
        <v/>
      </c>
      <c r="P112" s="9">
        <f>IFERROR(INDEX(INDEX('Loan Details'!$I$16:$J$27,,1),MATCH($C112,INDEX('Loan Details'!$I$16:$J$27,,2),0),1),0)</f>
        <v>0</v>
      </c>
      <c r="Q112" s="9" t="str">
        <f t="shared" si="12"/>
        <v/>
      </c>
      <c r="R112" s="9" t="str">
        <f t="shared" si="13"/>
        <v/>
      </c>
      <c r="S112" s="15"/>
    </row>
    <row r="113" spans="1:19" ht="20.25" thickTop="1" thickBot="1">
      <c r="A113" s="15"/>
      <c r="B113" s="3">
        <v>105</v>
      </c>
      <c r="C113" s="20">
        <f t="shared" si="7"/>
        <v>47027</v>
      </c>
      <c r="D113" s="61"/>
      <c r="E113" s="9" t="str">
        <f>IFERROR(IF(H112=0,"",H112*('Loan Details'!$D$10/12)),"")</f>
        <v/>
      </c>
      <c r="F113" s="9">
        <f>IFERROR(INDEX(INDEX('Loan Details'!$C$16:$D$27,,1),MATCH($C113,INDEX('Loan Details'!$C$16:$D$27,,2),0),1),0)</f>
        <v>0</v>
      </c>
      <c r="G113" s="9" t="str">
        <f t="shared" si="8"/>
        <v/>
      </c>
      <c r="H113" s="9" t="str">
        <f t="shared" si="9"/>
        <v/>
      </c>
      <c r="I113" s="61"/>
      <c r="J113" s="9" t="str">
        <f>IFERROR(IF(M112=0,"",M112*('Loan Details'!$G$10/12)),"")</f>
        <v/>
      </c>
      <c r="K113" s="9">
        <f>IFERROR(INDEX(INDEX('Loan Details'!$F$16:$G$27,,1),MATCH($C113,INDEX('Loan Details'!$F$16:$G$27,,2),0),1),0)</f>
        <v>0</v>
      </c>
      <c r="L113" s="9" t="str">
        <f t="shared" si="10"/>
        <v/>
      </c>
      <c r="M113" s="9" t="str">
        <f t="shared" si="11"/>
        <v/>
      </c>
      <c r="N113" s="61"/>
      <c r="O113" s="9" t="str">
        <f>IFERROR(IF(R112=0,"",R112*('Loan Details'!$J$10/12)),"")</f>
        <v/>
      </c>
      <c r="P113" s="9">
        <f>IFERROR(INDEX(INDEX('Loan Details'!$I$16:$J$27,,1),MATCH($C113,INDEX('Loan Details'!$I$16:$J$27,,2),0),1),0)</f>
        <v>0</v>
      </c>
      <c r="Q113" s="9" t="str">
        <f t="shared" si="12"/>
        <v/>
      </c>
      <c r="R113" s="9" t="str">
        <f t="shared" si="13"/>
        <v/>
      </c>
      <c r="S113" s="15"/>
    </row>
    <row r="114" spans="1:19" ht="20.25" thickTop="1" thickBot="1">
      <c r="A114" s="15"/>
      <c r="B114" s="3">
        <v>106</v>
      </c>
      <c r="C114" s="20">
        <f t="shared" si="7"/>
        <v>47058</v>
      </c>
      <c r="D114" s="61"/>
      <c r="E114" s="9" t="str">
        <f>IFERROR(IF(H113=0,"",H113*('Loan Details'!$D$10/12)),"")</f>
        <v/>
      </c>
      <c r="F114" s="9">
        <f>IFERROR(INDEX(INDEX('Loan Details'!$C$16:$D$27,,1),MATCH($C114,INDEX('Loan Details'!$C$16:$D$27,,2),0),1),0)</f>
        <v>0</v>
      </c>
      <c r="G114" s="9" t="str">
        <f t="shared" si="8"/>
        <v/>
      </c>
      <c r="H114" s="9" t="str">
        <f t="shared" si="9"/>
        <v/>
      </c>
      <c r="I114" s="61"/>
      <c r="J114" s="9" t="str">
        <f>IFERROR(IF(M113=0,"",M113*('Loan Details'!$G$10/12)),"")</f>
        <v/>
      </c>
      <c r="K114" s="9">
        <f>IFERROR(INDEX(INDEX('Loan Details'!$F$16:$G$27,,1),MATCH($C114,INDEX('Loan Details'!$F$16:$G$27,,2),0),1),0)</f>
        <v>0</v>
      </c>
      <c r="L114" s="9" t="str">
        <f t="shared" si="10"/>
        <v/>
      </c>
      <c r="M114" s="9" t="str">
        <f t="shared" si="11"/>
        <v/>
      </c>
      <c r="N114" s="61"/>
      <c r="O114" s="9" t="str">
        <f>IFERROR(IF(R113=0,"",R113*('Loan Details'!$J$10/12)),"")</f>
        <v/>
      </c>
      <c r="P114" s="9">
        <f>IFERROR(INDEX(INDEX('Loan Details'!$I$16:$J$27,,1),MATCH($C114,INDEX('Loan Details'!$I$16:$J$27,,2),0),1),0)</f>
        <v>0</v>
      </c>
      <c r="Q114" s="9" t="str">
        <f t="shared" si="12"/>
        <v/>
      </c>
      <c r="R114" s="9" t="str">
        <f t="shared" si="13"/>
        <v/>
      </c>
      <c r="S114" s="15"/>
    </row>
    <row r="115" spans="1:19" ht="20.25" thickTop="1" thickBot="1">
      <c r="A115" s="15"/>
      <c r="B115" s="3">
        <v>107</v>
      </c>
      <c r="C115" s="20">
        <f t="shared" si="7"/>
        <v>47088</v>
      </c>
      <c r="D115" s="61"/>
      <c r="E115" s="9" t="str">
        <f>IFERROR(IF(H114=0,"",H114*('Loan Details'!$D$10/12)),"")</f>
        <v/>
      </c>
      <c r="F115" s="9">
        <f>IFERROR(INDEX(INDEX('Loan Details'!$C$16:$D$27,,1),MATCH($C115,INDEX('Loan Details'!$C$16:$D$27,,2),0),1),0)</f>
        <v>0</v>
      </c>
      <c r="G115" s="9" t="str">
        <f t="shared" si="8"/>
        <v/>
      </c>
      <c r="H115" s="9" t="str">
        <f t="shared" si="9"/>
        <v/>
      </c>
      <c r="I115" s="61"/>
      <c r="J115" s="9" t="str">
        <f>IFERROR(IF(M114=0,"",M114*('Loan Details'!$G$10/12)),"")</f>
        <v/>
      </c>
      <c r="K115" s="9">
        <f>IFERROR(INDEX(INDEX('Loan Details'!$F$16:$G$27,,1),MATCH($C115,INDEX('Loan Details'!$F$16:$G$27,,2),0),1),0)</f>
        <v>0</v>
      </c>
      <c r="L115" s="9" t="str">
        <f t="shared" si="10"/>
        <v/>
      </c>
      <c r="M115" s="9" t="str">
        <f t="shared" si="11"/>
        <v/>
      </c>
      <c r="N115" s="61"/>
      <c r="O115" s="9" t="str">
        <f>IFERROR(IF(R114=0,"",R114*('Loan Details'!$J$10/12)),"")</f>
        <v/>
      </c>
      <c r="P115" s="9">
        <f>IFERROR(INDEX(INDEX('Loan Details'!$I$16:$J$27,,1),MATCH($C115,INDEX('Loan Details'!$I$16:$J$27,,2),0),1),0)</f>
        <v>0</v>
      </c>
      <c r="Q115" s="9" t="str">
        <f t="shared" si="12"/>
        <v/>
      </c>
      <c r="R115" s="9" t="str">
        <f t="shared" si="13"/>
        <v/>
      </c>
      <c r="S115" s="15"/>
    </row>
    <row r="116" spans="1:19" ht="20.25" thickTop="1" thickBot="1">
      <c r="A116" s="15"/>
      <c r="B116" s="3">
        <v>108</v>
      </c>
      <c r="C116" s="20">
        <f t="shared" si="7"/>
        <v>47119</v>
      </c>
      <c r="D116" s="61"/>
      <c r="E116" s="9" t="str">
        <f>IFERROR(IF(H115=0,"",H115*('Loan Details'!$D$10/12)),"")</f>
        <v/>
      </c>
      <c r="F116" s="9">
        <f>IFERROR(INDEX(INDEX('Loan Details'!$C$16:$D$27,,1),MATCH($C116,INDEX('Loan Details'!$C$16:$D$27,,2),0),1),0)</f>
        <v>0</v>
      </c>
      <c r="G116" s="9" t="str">
        <f t="shared" si="8"/>
        <v/>
      </c>
      <c r="H116" s="9" t="str">
        <f t="shared" si="9"/>
        <v/>
      </c>
      <c r="I116" s="61"/>
      <c r="J116" s="9" t="str">
        <f>IFERROR(IF(M115=0,"",M115*('Loan Details'!$G$10/12)),"")</f>
        <v/>
      </c>
      <c r="K116" s="9">
        <f>IFERROR(INDEX(INDEX('Loan Details'!$F$16:$G$27,,1),MATCH($C116,INDEX('Loan Details'!$F$16:$G$27,,2),0),1),0)</f>
        <v>0</v>
      </c>
      <c r="L116" s="9" t="str">
        <f t="shared" si="10"/>
        <v/>
      </c>
      <c r="M116" s="9" t="str">
        <f t="shared" si="11"/>
        <v/>
      </c>
      <c r="N116" s="61"/>
      <c r="O116" s="9" t="str">
        <f>IFERROR(IF(R115=0,"",R115*('Loan Details'!$J$10/12)),"")</f>
        <v/>
      </c>
      <c r="P116" s="9">
        <f>IFERROR(INDEX(INDEX('Loan Details'!$I$16:$J$27,,1),MATCH($C116,INDEX('Loan Details'!$I$16:$J$27,,2),0),1),0)</f>
        <v>0</v>
      </c>
      <c r="Q116" s="9" t="str">
        <f t="shared" si="12"/>
        <v/>
      </c>
      <c r="R116" s="9" t="str">
        <f t="shared" si="13"/>
        <v/>
      </c>
      <c r="S116" s="15"/>
    </row>
    <row r="117" spans="1:19" ht="20.25" thickTop="1" thickBot="1">
      <c r="A117" s="15"/>
      <c r="B117" s="3">
        <v>109</v>
      </c>
      <c r="C117" s="20">
        <f t="shared" si="7"/>
        <v>47150</v>
      </c>
      <c r="D117" s="61"/>
      <c r="E117" s="9" t="str">
        <f>IFERROR(IF(H116=0,"",H116*('Loan Details'!$D$10/12)),"")</f>
        <v/>
      </c>
      <c r="F117" s="9">
        <f>IFERROR(INDEX(INDEX('Loan Details'!$C$16:$D$27,,1),MATCH($C117,INDEX('Loan Details'!$C$16:$D$27,,2),0),1),0)</f>
        <v>0</v>
      </c>
      <c r="G117" s="9" t="str">
        <f t="shared" si="8"/>
        <v/>
      </c>
      <c r="H117" s="9" t="str">
        <f t="shared" si="9"/>
        <v/>
      </c>
      <c r="I117" s="61"/>
      <c r="J117" s="9" t="str">
        <f>IFERROR(IF(M116=0,"",M116*('Loan Details'!$G$10/12)),"")</f>
        <v/>
      </c>
      <c r="K117" s="9">
        <f>IFERROR(INDEX(INDEX('Loan Details'!$F$16:$G$27,,1),MATCH($C117,INDEX('Loan Details'!$F$16:$G$27,,2),0),1),0)</f>
        <v>0</v>
      </c>
      <c r="L117" s="9" t="str">
        <f t="shared" si="10"/>
        <v/>
      </c>
      <c r="M117" s="9" t="str">
        <f t="shared" si="11"/>
        <v/>
      </c>
      <c r="N117" s="61"/>
      <c r="O117" s="9" t="str">
        <f>IFERROR(IF(R116=0,"",R116*('Loan Details'!$J$10/12)),"")</f>
        <v/>
      </c>
      <c r="P117" s="9">
        <f>IFERROR(INDEX(INDEX('Loan Details'!$I$16:$J$27,,1),MATCH($C117,INDEX('Loan Details'!$I$16:$J$27,,2),0),1),0)</f>
        <v>0</v>
      </c>
      <c r="Q117" s="9" t="str">
        <f t="shared" si="12"/>
        <v/>
      </c>
      <c r="R117" s="9" t="str">
        <f t="shared" si="13"/>
        <v/>
      </c>
      <c r="S117" s="15"/>
    </row>
    <row r="118" spans="1:19" ht="20.25" thickTop="1" thickBot="1">
      <c r="A118" s="15"/>
      <c r="B118" s="3">
        <v>110</v>
      </c>
      <c r="C118" s="20">
        <f t="shared" si="7"/>
        <v>47178</v>
      </c>
      <c r="D118" s="61"/>
      <c r="E118" s="9" t="str">
        <f>IFERROR(IF(H117=0,"",H117*('Loan Details'!$D$10/12)),"")</f>
        <v/>
      </c>
      <c r="F118" s="9">
        <f>IFERROR(INDEX(INDEX('Loan Details'!$C$16:$D$27,,1),MATCH($C118,INDEX('Loan Details'!$C$16:$D$27,,2),0),1),0)</f>
        <v>0</v>
      </c>
      <c r="G118" s="9" t="str">
        <f t="shared" si="8"/>
        <v/>
      </c>
      <c r="H118" s="9" t="str">
        <f t="shared" si="9"/>
        <v/>
      </c>
      <c r="I118" s="61"/>
      <c r="J118" s="9" t="str">
        <f>IFERROR(IF(M117=0,"",M117*('Loan Details'!$G$10/12)),"")</f>
        <v/>
      </c>
      <c r="K118" s="9">
        <f>IFERROR(INDEX(INDEX('Loan Details'!$F$16:$G$27,,1),MATCH($C118,INDEX('Loan Details'!$F$16:$G$27,,2),0),1),0)</f>
        <v>0</v>
      </c>
      <c r="L118" s="9" t="str">
        <f t="shared" si="10"/>
        <v/>
      </c>
      <c r="M118" s="9" t="str">
        <f t="shared" si="11"/>
        <v/>
      </c>
      <c r="N118" s="61"/>
      <c r="O118" s="9" t="str">
        <f>IFERROR(IF(R117=0,"",R117*('Loan Details'!$J$10/12)),"")</f>
        <v/>
      </c>
      <c r="P118" s="9">
        <f>IFERROR(INDEX(INDEX('Loan Details'!$I$16:$J$27,,1),MATCH($C118,INDEX('Loan Details'!$I$16:$J$27,,2),0),1),0)</f>
        <v>0</v>
      </c>
      <c r="Q118" s="9" t="str">
        <f t="shared" si="12"/>
        <v/>
      </c>
      <c r="R118" s="9" t="str">
        <f t="shared" si="13"/>
        <v/>
      </c>
      <c r="S118" s="15"/>
    </row>
    <row r="119" spans="1:19" ht="20.25" thickTop="1" thickBot="1">
      <c r="A119" s="15"/>
      <c r="B119" s="3">
        <v>111</v>
      </c>
      <c r="C119" s="20">
        <f t="shared" si="7"/>
        <v>47209</v>
      </c>
      <c r="D119" s="61"/>
      <c r="E119" s="9" t="str">
        <f>IFERROR(IF(H118=0,"",H118*('Loan Details'!$D$10/12)),"")</f>
        <v/>
      </c>
      <c r="F119" s="9">
        <f>IFERROR(INDEX(INDEX('Loan Details'!$C$16:$D$27,,1),MATCH($C119,INDEX('Loan Details'!$C$16:$D$27,,2),0),1),0)</f>
        <v>0</v>
      </c>
      <c r="G119" s="9" t="str">
        <f t="shared" si="8"/>
        <v/>
      </c>
      <c r="H119" s="9" t="str">
        <f t="shared" si="9"/>
        <v/>
      </c>
      <c r="I119" s="61"/>
      <c r="J119" s="9" t="str">
        <f>IFERROR(IF(M118=0,"",M118*('Loan Details'!$G$10/12)),"")</f>
        <v/>
      </c>
      <c r="K119" s="9">
        <f>IFERROR(INDEX(INDEX('Loan Details'!$F$16:$G$27,,1),MATCH($C119,INDEX('Loan Details'!$F$16:$G$27,,2),0),1),0)</f>
        <v>0</v>
      </c>
      <c r="L119" s="9" t="str">
        <f t="shared" si="10"/>
        <v/>
      </c>
      <c r="M119" s="9" t="str">
        <f t="shared" si="11"/>
        <v/>
      </c>
      <c r="N119" s="61"/>
      <c r="O119" s="9" t="str">
        <f>IFERROR(IF(R118=0,"",R118*('Loan Details'!$J$10/12)),"")</f>
        <v/>
      </c>
      <c r="P119" s="9">
        <f>IFERROR(INDEX(INDEX('Loan Details'!$I$16:$J$27,,1),MATCH($C119,INDEX('Loan Details'!$I$16:$J$27,,2),0),1),0)</f>
        <v>0</v>
      </c>
      <c r="Q119" s="9" t="str">
        <f t="shared" si="12"/>
        <v/>
      </c>
      <c r="R119" s="9" t="str">
        <f t="shared" si="13"/>
        <v/>
      </c>
      <c r="S119" s="15"/>
    </row>
    <row r="120" spans="1:19" ht="20.25" thickTop="1" thickBot="1">
      <c r="A120" s="15"/>
      <c r="B120" s="3">
        <v>112</v>
      </c>
      <c r="C120" s="20">
        <f t="shared" si="7"/>
        <v>47239</v>
      </c>
      <c r="D120" s="61"/>
      <c r="E120" s="9" t="str">
        <f>IFERROR(IF(H119=0,"",H119*('Loan Details'!$D$10/12)),"")</f>
        <v/>
      </c>
      <c r="F120" s="9">
        <f>IFERROR(INDEX(INDEX('Loan Details'!$C$16:$D$27,,1),MATCH($C120,INDEX('Loan Details'!$C$16:$D$27,,2),0),1),0)</f>
        <v>0</v>
      </c>
      <c r="G120" s="9" t="str">
        <f t="shared" si="8"/>
        <v/>
      </c>
      <c r="H120" s="9" t="str">
        <f t="shared" si="9"/>
        <v/>
      </c>
      <c r="I120" s="61"/>
      <c r="J120" s="9" t="str">
        <f>IFERROR(IF(M119=0,"",M119*('Loan Details'!$G$10/12)),"")</f>
        <v/>
      </c>
      <c r="K120" s="9">
        <f>IFERROR(INDEX(INDEX('Loan Details'!$F$16:$G$27,,1),MATCH($C120,INDEX('Loan Details'!$F$16:$G$27,,2),0),1),0)</f>
        <v>0</v>
      </c>
      <c r="L120" s="9" t="str">
        <f t="shared" si="10"/>
        <v/>
      </c>
      <c r="M120" s="9" t="str">
        <f t="shared" si="11"/>
        <v/>
      </c>
      <c r="N120" s="61"/>
      <c r="O120" s="9" t="str">
        <f>IFERROR(IF(R119=0,"",R119*('Loan Details'!$J$10/12)),"")</f>
        <v/>
      </c>
      <c r="P120" s="9">
        <f>IFERROR(INDEX(INDEX('Loan Details'!$I$16:$J$27,,1),MATCH($C120,INDEX('Loan Details'!$I$16:$J$27,,2),0),1),0)</f>
        <v>0</v>
      </c>
      <c r="Q120" s="9" t="str">
        <f t="shared" si="12"/>
        <v/>
      </c>
      <c r="R120" s="9" t="str">
        <f t="shared" si="13"/>
        <v/>
      </c>
      <c r="S120" s="15"/>
    </row>
    <row r="121" spans="1:19" ht="20.25" thickTop="1" thickBot="1">
      <c r="A121" s="15"/>
      <c r="B121" s="3">
        <v>113</v>
      </c>
      <c r="C121" s="20">
        <f t="shared" si="7"/>
        <v>47270</v>
      </c>
      <c r="D121" s="61"/>
      <c r="E121" s="9" t="str">
        <f>IFERROR(IF(H120=0,"",H120*('Loan Details'!$D$10/12)),"")</f>
        <v/>
      </c>
      <c r="F121" s="9">
        <f>IFERROR(INDEX(INDEX('Loan Details'!$C$16:$D$27,,1),MATCH($C121,INDEX('Loan Details'!$C$16:$D$27,,2),0),1),0)</f>
        <v>0</v>
      </c>
      <c r="G121" s="9" t="str">
        <f t="shared" si="8"/>
        <v/>
      </c>
      <c r="H121" s="9" t="str">
        <f t="shared" si="9"/>
        <v/>
      </c>
      <c r="I121" s="61"/>
      <c r="J121" s="9" t="str">
        <f>IFERROR(IF(M120=0,"",M120*('Loan Details'!$G$10/12)),"")</f>
        <v/>
      </c>
      <c r="K121" s="9">
        <f>IFERROR(INDEX(INDEX('Loan Details'!$F$16:$G$27,,1),MATCH($C121,INDEX('Loan Details'!$F$16:$G$27,,2),0),1),0)</f>
        <v>0</v>
      </c>
      <c r="L121" s="9" t="str">
        <f t="shared" si="10"/>
        <v/>
      </c>
      <c r="M121" s="9" t="str">
        <f t="shared" si="11"/>
        <v/>
      </c>
      <c r="N121" s="61"/>
      <c r="O121" s="9" t="str">
        <f>IFERROR(IF(R120=0,"",R120*('Loan Details'!$J$10/12)),"")</f>
        <v/>
      </c>
      <c r="P121" s="9">
        <f>IFERROR(INDEX(INDEX('Loan Details'!$I$16:$J$27,,1),MATCH($C121,INDEX('Loan Details'!$I$16:$J$27,,2),0),1),0)</f>
        <v>0</v>
      </c>
      <c r="Q121" s="9" t="str">
        <f t="shared" si="12"/>
        <v/>
      </c>
      <c r="R121" s="9" t="str">
        <f t="shared" si="13"/>
        <v/>
      </c>
      <c r="S121" s="15"/>
    </row>
    <row r="122" spans="1:19" ht="20.25" thickTop="1" thickBot="1">
      <c r="A122" s="15"/>
      <c r="B122" s="3">
        <v>114</v>
      </c>
      <c r="C122" s="20">
        <f t="shared" si="7"/>
        <v>47300</v>
      </c>
      <c r="D122" s="61"/>
      <c r="E122" s="9" t="str">
        <f>IFERROR(IF(H121=0,"",H121*('Loan Details'!$D$10/12)),"")</f>
        <v/>
      </c>
      <c r="F122" s="9">
        <f>IFERROR(INDEX(INDEX('Loan Details'!$C$16:$D$27,,1),MATCH($C122,INDEX('Loan Details'!$C$16:$D$27,,2),0),1),0)</f>
        <v>0</v>
      </c>
      <c r="G122" s="9" t="str">
        <f t="shared" si="8"/>
        <v/>
      </c>
      <c r="H122" s="9" t="str">
        <f t="shared" si="9"/>
        <v/>
      </c>
      <c r="I122" s="61"/>
      <c r="J122" s="9" t="str">
        <f>IFERROR(IF(M121=0,"",M121*('Loan Details'!$G$10/12)),"")</f>
        <v/>
      </c>
      <c r="K122" s="9">
        <f>IFERROR(INDEX(INDEX('Loan Details'!$F$16:$G$27,,1),MATCH($C122,INDEX('Loan Details'!$F$16:$G$27,,2),0),1),0)</f>
        <v>0</v>
      </c>
      <c r="L122" s="9" t="str">
        <f t="shared" si="10"/>
        <v/>
      </c>
      <c r="M122" s="9" t="str">
        <f t="shared" si="11"/>
        <v/>
      </c>
      <c r="N122" s="61"/>
      <c r="O122" s="9" t="str">
        <f>IFERROR(IF(R121=0,"",R121*('Loan Details'!$J$10/12)),"")</f>
        <v/>
      </c>
      <c r="P122" s="9">
        <f>IFERROR(INDEX(INDEX('Loan Details'!$I$16:$J$27,,1),MATCH($C122,INDEX('Loan Details'!$I$16:$J$27,,2),0),1),0)</f>
        <v>0</v>
      </c>
      <c r="Q122" s="9" t="str">
        <f t="shared" si="12"/>
        <v/>
      </c>
      <c r="R122" s="9" t="str">
        <f t="shared" si="13"/>
        <v/>
      </c>
      <c r="S122" s="15"/>
    </row>
    <row r="123" spans="1:19" ht="20.25" thickTop="1" thickBot="1">
      <c r="A123" s="15"/>
      <c r="B123" s="3">
        <v>115</v>
      </c>
      <c r="C123" s="20">
        <f t="shared" si="7"/>
        <v>47331</v>
      </c>
      <c r="D123" s="61"/>
      <c r="E123" s="9" t="str">
        <f>IFERROR(IF(H122=0,"",H122*('Loan Details'!$D$10/12)),"")</f>
        <v/>
      </c>
      <c r="F123" s="9">
        <f>IFERROR(INDEX(INDEX('Loan Details'!$C$16:$D$27,,1),MATCH($C123,INDEX('Loan Details'!$C$16:$D$27,,2),0),1),0)</f>
        <v>0</v>
      </c>
      <c r="G123" s="9" t="str">
        <f t="shared" si="8"/>
        <v/>
      </c>
      <c r="H123" s="9" t="str">
        <f t="shared" si="9"/>
        <v/>
      </c>
      <c r="I123" s="61"/>
      <c r="J123" s="9" t="str">
        <f>IFERROR(IF(M122=0,"",M122*('Loan Details'!$G$10/12)),"")</f>
        <v/>
      </c>
      <c r="K123" s="9">
        <f>IFERROR(INDEX(INDEX('Loan Details'!$F$16:$G$27,,1),MATCH($C123,INDEX('Loan Details'!$F$16:$G$27,,2),0),1),0)</f>
        <v>0</v>
      </c>
      <c r="L123" s="9" t="str">
        <f t="shared" si="10"/>
        <v/>
      </c>
      <c r="M123" s="9" t="str">
        <f t="shared" si="11"/>
        <v/>
      </c>
      <c r="N123" s="61"/>
      <c r="O123" s="9" t="str">
        <f>IFERROR(IF(R122=0,"",R122*('Loan Details'!$J$10/12)),"")</f>
        <v/>
      </c>
      <c r="P123" s="9">
        <f>IFERROR(INDEX(INDEX('Loan Details'!$I$16:$J$27,,1),MATCH($C123,INDEX('Loan Details'!$I$16:$J$27,,2),0),1),0)</f>
        <v>0</v>
      </c>
      <c r="Q123" s="9" t="str">
        <f t="shared" si="12"/>
        <v/>
      </c>
      <c r="R123" s="9" t="str">
        <f t="shared" si="13"/>
        <v/>
      </c>
      <c r="S123" s="15"/>
    </row>
    <row r="124" spans="1:19" ht="20.25" thickTop="1" thickBot="1">
      <c r="A124" s="15"/>
      <c r="B124" s="3">
        <v>116</v>
      </c>
      <c r="C124" s="20">
        <f t="shared" si="7"/>
        <v>47362</v>
      </c>
      <c r="D124" s="61"/>
      <c r="E124" s="9" t="str">
        <f>IFERROR(IF(H123=0,"",H123*('Loan Details'!$D$10/12)),"")</f>
        <v/>
      </c>
      <c r="F124" s="9">
        <f>IFERROR(INDEX(INDEX('Loan Details'!$C$16:$D$27,,1),MATCH($C124,INDEX('Loan Details'!$C$16:$D$27,,2),0),1),0)</f>
        <v>0</v>
      </c>
      <c r="G124" s="9" t="str">
        <f t="shared" si="8"/>
        <v/>
      </c>
      <c r="H124" s="9" t="str">
        <f t="shared" si="9"/>
        <v/>
      </c>
      <c r="I124" s="61"/>
      <c r="J124" s="9" t="str">
        <f>IFERROR(IF(M123=0,"",M123*('Loan Details'!$G$10/12)),"")</f>
        <v/>
      </c>
      <c r="K124" s="9">
        <f>IFERROR(INDEX(INDEX('Loan Details'!$F$16:$G$27,,1),MATCH($C124,INDEX('Loan Details'!$F$16:$G$27,,2),0),1),0)</f>
        <v>0</v>
      </c>
      <c r="L124" s="9" t="str">
        <f t="shared" si="10"/>
        <v/>
      </c>
      <c r="M124" s="9" t="str">
        <f t="shared" si="11"/>
        <v/>
      </c>
      <c r="N124" s="61"/>
      <c r="O124" s="9" t="str">
        <f>IFERROR(IF(R123=0,"",R123*('Loan Details'!$J$10/12)),"")</f>
        <v/>
      </c>
      <c r="P124" s="9">
        <f>IFERROR(INDEX(INDEX('Loan Details'!$I$16:$J$27,,1),MATCH($C124,INDEX('Loan Details'!$I$16:$J$27,,2),0),1),0)</f>
        <v>0</v>
      </c>
      <c r="Q124" s="9" t="str">
        <f t="shared" si="12"/>
        <v/>
      </c>
      <c r="R124" s="9" t="str">
        <f t="shared" si="13"/>
        <v/>
      </c>
      <c r="S124" s="15"/>
    </row>
    <row r="125" spans="1:19" ht="20.25" thickTop="1" thickBot="1">
      <c r="A125" s="15"/>
      <c r="B125" s="3">
        <v>117</v>
      </c>
      <c r="C125" s="20">
        <f t="shared" si="7"/>
        <v>47392</v>
      </c>
      <c r="D125" s="61"/>
      <c r="E125" s="9" t="str">
        <f>IFERROR(IF(H124=0,"",H124*('Loan Details'!$D$10/12)),"")</f>
        <v/>
      </c>
      <c r="F125" s="9">
        <f>IFERROR(INDEX(INDEX('Loan Details'!$C$16:$D$27,,1),MATCH($C125,INDEX('Loan Details'!$C$16:$D$27,,2),0),1),0)</f>
        <v>0</v>
      </c>
      <c r="G125" s="9" t="str">
        <f t="shared" si="8"/>
        <v/>
      </c>
      <c r="H125" s="9" t="str">
        <f t="shared" si="9"/>
        <v/>
      </c>
      <c r="I125" s="61"/>
      <c r="J125" s="9" t="str">
        <f>IFERROR(IF(M124=0,"",M124*('Loan Details'!$G$10/12)),"")</f>
        <v/>
      </c>
      <c r="K125" s="9">
        <f>IFERROR(INDEX(INDEX('Loan Details'!$F$16:$G$27,,1),MATCH($C125,INDEX('Loan Details'!$F$16:$G$27,,2),0),1),0)</f>
        <v>0</v>
      </c>
      <c r="L125" s="9" t="str">
        <f t="shared" si="10"/>
        <v/>
      </c>
      <c r="M125" s="9" t="str">
        <f t="shared" si="11"/>
        <v/>
      </c>
      <c r="N125" s="61"/>
      <c r="O125" s="9" t="str">
        <f>IFERROR(IF(R124=0,"",R124*('Loan Details'!$J$10/12)),"")</f>
        <v/>
      </c>
      <c r="P125" s="9">
        <f>IFERROR(INDEX(INDEX('Loan Details'!$I$16:$J$27,,1),MATCH($C125,INDEX('Loan Details'!$I$16:$J$27,,2),0),1),0)</f>
        <v>0</v>
      </c>
      <c r="Q125" s="9" t="str">
        <f t="shared" si="12"/>
        <v/>
      </c>
      <c r="R125" s="9" t="str">
        <f t="shared" si="13"/>
        <v/>
      </c>
      <c r="S125" s="15"/>
    </row>
    <row r="126" spans="1:19" ht="20.25" thickTop="1" thickBot="1">
      <c r="A126" s="15"/>
      <c r="B126" s="3">
        <v>118</v>
      </c>
      <c r="C126" s="20">
        <f t="shared" si="7"/>
        <v>47423</v>
      </c>
      <c r="D126" s="61"/>
      <c r="E126" s="9" t="str">
        <f>IFERROR(IF(H125=0,"",H125*('Loan Details'!$D$10/12)),"")</f>
        <v/>
      </c>
      <c r="F126" s="9">
        <f>IFERROR(INDEX(INDEX('Loan Details'!$C$16:$D$27,,1),MATCH($C126,INDEX('Loan Details'!$C$16:$D$27,,2),0),1),0)</f>
        <v>0</v>
      </c>
      <c r="G126" s="9" t="str">
        <f t="shared" si="8"/>
        <v/>
      </c>
      <c r="H126" s="9" t="str">
        <f t="shared" si="9"/>
        <v/>
      </c>
      <c r="I126" s="61"/>
      <c r="J126" s="9" t="str">
        <f>IFERROR(IF(M125=0,"",M125*('Loan Details'!$G$10/12)),"")</f>
        <v/>
      </c>
      <c r="K126" s="9">
        <f>IFERROR(INDEX(INDEX('Loan Details'!$F$16:$G$27,,1),MATCH($C126,INDEX('Loan Details'!$F$16:$G$27,,2),0),1),0)</f>
        <v>0</v>
      </c>
      <c r="L126" s="9" t="str">
        <f t="shared" si="10"/>
        <v/>
      </c>
      <c r="M126" s="9" t="str">
        <f t="shared" si="11"/>
        <v/>
      </c>
      <c r="N126" s="61"/>
      <c r="O126" s="9" t="str">
        <f>IFERROR(IF(R125=0,"",R125*('Loan Details'!$J$10/12)),"")</f>
        <v/>
      </c>
      <c r="P126" s="9">
        <f>IFERROR(INDEX(INDEX('Loan Details'!$I$16:$J$27,,1),MATCH($C126,INDEX('Loan Details'!$I$16:$J$27,,2),0),1),0)</f>
        <v>0</v>
      </c>
      <c r="Q126" s="9" t="str">
        <f t="shared" si="12"/>
        <v/>
      </c>
      <c r="R126" s="9" t="str">
        <f t="shared" si="13"/>
        <v/>
      </c>
      <c r="S126" s="15"/>
    </row>
    <row r="127" spans="1:19" ht="20.25" thickTop="1" thickBot="1">
      <c r="A127" s="15"/>
      <c r="B127" s="3">
        <v>119</v>
      </c>
      <c r="C127" s="20">
        <f t="shared" si="7"/>
        <v>47453</v>
      </c>
      <c r="D127" s="61"/>
      <c r="E127" s="9" t="str">
        <f>IFERROR(IF(H126=0,"",H126*('Loan Details'!$D$10/12)),"")</f>
        <v/>
      </c>
      <c r="F127" s="9">
        <f>IFERROR(INDEX(INDEX('Loan Details'!$C$16:$D$27,,1),MATCH($C127,INDEX('Loan Details'!$C$16:$D$27,,2),0),1),0)</f>
        <v>0</v>
      </c>
      <c r="G127" s="9" t="str">
        <f t="shared" si="8"/>
        <v/>
      </c>
      <c r="H127" s="9" t="str">
        <f t="shared" si="9"/>
        <v/>
      </c>
      <c r="I127" s="61"/>
      <c r="J127" s="9" t="str">
        <f>IFERROR(IF(M126=0,"",M126*('Loan Details'!$G$10/12)),"")</f>
        <v/>
      </c>
      <c r="K127" s="9">
        <f>IFERROR(INDEX(INDEX('Loan Details'!$F$16:$G$27,,1),MATCH($C127,INDEX('Loan Details'!$F$16:$G$27,,2),0),1),0)</f>
        <v>0</v>
      </c>
      <c r="L127" s="9" t="str">
        <f t="shared" si="10"/>
        <v/>
      </c>
      <c r="M127" s="9" t="str">
        <f t="shared" si="11"/>
        <v/>
      </c>
      <c r="N127" s="61"/>
      <c r="O127" s="9" t="str">
        <f>IFERROR(IF(R126=0,"",R126*('Loan Details'!$J$10/12)),"")</f>
        <v/>
      </c>
      <c r="P127" s="9">
        <f>IFERROR(INDEX(INDEX('Loan Details'!$I$16:$J$27,,1),MATCH($C127,INDEX('Loan Details'!$I$16:$J$27,,2),0),1),0)</f>
        <v>0</v>
      </c>
      <c r="Q127" s="9" t="str">
        <f t="shared" si="12"/>
        <v/>
      </c>
      <c r="R127" s="9" t="str">
        <f t="shared" si="13"/>
        <v/>
      </c>
      <c r="S127" s="15"/>
    </row>
    <row r="128" spans="1:19" ht="20.25" thickTop="1" thickBot="1">
      <c r="A128" s="15"/>
      <c r="B128" s="3">
        <v>120</v>
      </c>
      <c r="C128" s="20">
        <f t="shared" si="7"/>
        <v>47484</v>
      </c>
      <c r="D128" s="61"/>
      <c r="E128" s="9" t="str">
        <f>IFERROR(IF(H127=0,"",H127*('Loan Details'!$D$10/12)),"")</f>
        <v/>
      </c>
      <c r="F128" s="9">
        <f>IFERROR(INDEX(INDEX('Loan Details'!$C$16:$D$27,,1),MATCH($C128,INDEX('Loan Details'!$C$16:$D$27,,2),0),1),0)</f>
        <v>0</v>
      </c>
      <c r="G128" s="9" t="str">
        <f t="shared" si="8"/>
        <v/>
      </c>
      <c r="H128" s="9" t="str">
        <f t="shared" si="9"/>
        <v/>
      </c>
      <c r="I128" s="61"/>
      <c r="J128" s="9" t="str">
        <f>IFERROR(IF(M127=0,"",M127*('Loan Details'!$G$10/12)),"")</f>
        <v/>
      </c>
      <c r="K128" s="9">
        <f>IFERROR(INDEX(INDEX('Loan Details'!$F$16:$G$27,,1),MATCH($C128,INDEX('Loan Details'!$F$16:$G$27,,2),0),1),0)</f>
        <v>0</v>
      </c>
      <c r="L128" s="9" t="str">
        <f t="shared" si="10"/>
        <v/>
      </c>
      <c r="M128" s="9" t="str">
        <f t="shared" si="11"/>
        <v/>
      </c>
      <c r="N128" s="61"/>
      <c r="O128" s="9" t="str">
        <f>IFERROR(IF(R127=0,"",R127*('Loan Details'!$J$10/12)),"")</f>
        <v/>
      </c>
      <c r="P128" s="9">
        <f>IFERROR(INDEX(INDEX('Loan Details'!$I$16:$J$27,,1),MATCH($C128,INDEX('Loan Details'!$I$16:$J$27,,2),0),1),0)</f>
        <v>0</v>
      </c>
      <c r="Q128" s="9" t="str">
        <f t="shared" si="12"/>
        <v/>
      </c>
      <c r="R128" s="9" t="str">
        <f t="shared" si="13"/>
        <v/>
      </c>
      <c r="S128" s="15"/>
    </row>
    <row r="129" spans="1:19" ht="20.25" thickTop="1" thickBot="1">
      <c r="A129" s="15"/>
      <c r="B129" s="3">
        <v>121</v>
      </c>
      <c r="C129" s="20">
        <f t="shared" si="7"/>
        <v>47515</v>
      </c>
      <c r="D129" s="61"/>
      <c r="E129" s="9" t="str">
        <f>IFERROR(IF(H128=0,"",H128*('Loan Details'!$D$10/12)),"")</f>
        <v/>
      </c>
      <c r="F129" s="9">
        <f>IFERROR(INDEX(INDEX('Loan Details'!$C$16:$D$27,,1),MATCH($C129,INDEX('Loan Details'!$C$16:$D$27,,2),0),1),0)</f>
        <v>0</v>
      </c>
      <c r="G129" s="9" t="str">
        <f t="shared" si="8"/>
        <v/>
      </c>
      <c r="H129" s="9" t="str">
        <f t="shared" si="9"/>
        <v/>
      </c>
      <c r="I129" s="61"/>
      <c r="J129" s="9" t="str">
        <f>IFERROR(IF(M128=0,"",M128*('Loan Details'!$G$10/12)),"")</f>
        <v/>
      </c>
      <c r="K129" s="9">
        <f>IFERROR(INDEX(INDEX('Loan Details'!$F$16:$G$27,,1),MATCH($C129,INDEX('Loan Details'!$F$16:$G$27,,2),0),1),0)</f>
        <v>0</v>
      </c>
      <c r="L129" s="9" t="str">
        <f t="shared" si="10"/>
        <v/>
      </c>
      <c r="M129" s="9" t="str">
        <f t="shared" si="11"/>
        <v/>
      </c>
      <c r="N129" s="61"/>
      <c r="O129" s="9" t="str">
        <f>IFERROR(IF(R128=0,"",R128*('Loan Details'!$J$10/12)),"")</f>
        <v/>
      </c>
      <c r="P129" s="9">
        <f>IFERROR(INDEX(INDEX('Loan Details'!$I$16:$J$27,,1),MATCH($C129,INDEX('Loan Details'!$I$16:$J$27,,2),0),1),0)</f>
        <v>0</v>
      </c>
      <c r="Q129" s="9" t="str">
        <f t="shared" si="12"/>
        <v/>
      </c>
      <c r="R129" s="9" t="str">
        <f t="shared" si="13"/>
        <v/>
      </c>
      <c r="S129" s="15"/>
    </row>
    <row r="130" spans="1:19" ht="20.25" thickTop="1" thickBot="1">
      <c r="A130" s="15"/>
      <c r="B130" s="3">
        <v>122</v>
      </c>
      <c r="C130" s="20">
        <f t="shared" si="7"/>
        <v>47543</v>
      </c>
      <c r="D130" s="61"/>
      <c r="E130" s="9" t="str">
        <f>IFERROR(IF(H129=0,"",H129*('Loan Details'!$D$10/12)),"")</f>
        <v/>
      </c>
      <c r="F130" s="9">
        <f>IFERROR(INDEX(INDEX('Loan Details'!$C$16:$D$27,,1),MATCH($C130,INDEX('Loan Details'!$C$16:$D$27,,2),0),1),0)</f>
        <v>0</v>
      </c>
      <c r="G130" s="9" t="str">
        <f t="shared" si="8"/>
        <v/>
      </c>
      <c r="H130" s="9" t="str">
        <f t="shared" si="9"/>
        <v/>
      </c>
      <c r="I130" s="61"/>
      <c r="J130" s="9" t="str">
        <f>IFERROR(IF(M129=0,"",M129*('Loan Details'!$G$10/12)),"")</f>
        <v/>
      </c>
      <c r="K130" s="9">
        <f>IFERROR(INDEX(INDEX('Loan Details'!$F$16:$G$27,,1),MATCH($C130,INDEX('Loan Details'!$F$16:$G$27,,2),0),1),0)</f>
        <v>0</v>
      </c>
      <c r="L130" s="9" t="str">
        <f t="shared" si="10"/>
        <v/>
      </c>
      <c r="M130" s="9" t="str">
        <f t="shared" si="11"/>
        <v/>
      </c>
      <c r="N130" s="61"/>
      <c r="O130" s="9" t="str">
        <f>IFERROR(IF(R129=0,"",R129*('Loan Details'!$J$10/12)),"")</f>
        <v/>
      </c>
      <c r="P130" s="9">
        <f>IFERROR(INDEX(INDEX('Loan Details'!$I$16:$J$27,,1),MATCH($C130,INDEX('Loan Details'!$I$16:$J$27,,2),0),1),0)</f>
        <v>0</v>
      </c>
      <c r="Q130" s="9" t="str">
        <f t="shared" si="12"/>
        <v/>
      </c>
      <c r="R130" s="9" t="str">
        <f t="shared" si="13"/>
        <v/>
      </c>
      <c r="S130" s="15"/>
    </row>
    <row r="131" spans="1:19" ht="20.25" thickTop="1" thickBot="1">
      <c r="A131" s="15"/>
      <c r="B131" s="3">
        <v>123</v>
      </c>
      <c r="C131" s="20">
        <f t="shared" si="7"/>
        <v>47574</v>
      </c>
      <c r="D131" s="61"/>
      <c r="E131" s="9" t="str">
        <f>IFERROR(IF(H130=0,"",H130*('Loan Details'!$D$10/12)),"")</f>
        <v/>
      </c>
      <c r="F131" s="9">
        <f>IFERROR(INDEX(INDEX('Loan Details'!$C$16:$D$27,,1),MATCH($C131,INDEX('Loan Details'!$C$16:$D$27,,2),0),1),0)</f>
        <v>0</v>
      </c>
      <c r="G131" s="9" t="str">
        <f t="shared" si="8"/>
        <v/>
      </c>
      <c r="H131" s="9" t="str">
        <f t="shared" si="9"/>
        <v/>
      </c>
      <c r="I131" s="61"/>
      <c r="J131" s="9" t="str">
        <f>IFERROR(IF(M130=0,"",M130*('Loan Details'!$G$10/12)),"")</f>
        <v/>
      </c>
      <c r="K131" s="9">
        <f>IFERROR(INDEX(INDEX('Loan Details'!$F$16:$G$27,,1),MATCH($C131,INDEX('Loan Details'!$F$16:$G$27,,2),0),1),0)</f>
        <v>0</v>
      </c>
      <c r="L131" s="9" t="str">
        <f t="shared" si="10"/>
        <v/>
      </c>
      <c r="M131" s="9" t="str">
        <f t="shared" si="11"/>
        <v/>
      </c>
      <c r="N131" s="61"/>
      <c r="O131" s="9" t="str">
        <f>IFERROR(IF(R130=0,"",R130*('Loan Details'!$J$10/12)),"")</f>
        <v/>
      </c>
      <c r="P131" s="9">
        <f>IFERROR(INDEX(INDEX('Loan Details'!$I$16:$J$27,,1),MATCH($C131,INDEX('Loan Details'!$I$16:$J$27,,2),0),1),0)</f>
        <v>0</v>
      </c>
      <c r="Q131" s="9" t="str">
        <f t="shared" si="12"/>
        <v/>
      </c>
      <c r="R131" s="9" t="str">
        <f t="shared" si="13"/>
        <v/>
      </c>
      <c r="S131" s="15"/>
    </row>
    <row r="132" spans="1:19" ht="20.25" thickTop="1" thickBot="1">
      <c r="A132" s="15"/>
      <c r="B132" s="3">
        <v>124</v>
      </c>
      <c r="C132" s="20">
        <f t="shared" si="7"/>
        <v>47604</v>
      </c>
      <c r="D132" s="61"/>
      <c r="E132" s="9" t="str">
        <f>IFERROR(IF(H131=0,"",H131*('Loan Details'!$D$10/12)),"")</f>
        <v/>
      </c>
      <c r="F132" s="9">
        <f>IFERROR(INDEX(INDEX('Loan Details'!$C$16:$D$27,,1),MATCH($C132,INDEX('Loan Details'!$C$16:$D$27,,2),0),1),0)</f>
        <v>0</v>
      </c>
      <c r="G132" s="9" t="str">
        <f t="shared" si="8"/>
        <v/>
      </c>
      <c r="H132" s="9" t="str">
        <f t="shared" si="9"/>
        <v/>
      </c>
      <c r="I132" s="61"/>
      <c r="J132" s="9" t="str">
        <f>IFERROR(IF(M131=0,"",M131*('Loan Details'!$G$10/12)),"")</f>
        <v/>
      </c>
      <c r="K132" s="9">
        <f>IFERROR(INDEX(INDEX('Loan Details'!$F$16:$G$27,,1),MATCH($C132,INDEX('Loan Details'!$F$16:$G$27,,2),0),1),0)</f>
        <v>0</v>
      </c>
      <c r="L132" s="9" t="str">
        <f t="shared" si="10"/>
        <v/>
      </c>
      <c r="M132" s="9" t="str">
        <f t="shared" si="11"/>
        <v/>
      </c>
      <c r="N132" s="61"/>
      <c r="O132" s="9" t="str">
        <f>IFERROR(IF(R131=0,"",R131*('Loan Details'!$J$10/12)),"")</f>
        <v/>
      </c>
      <c r="P132" s="9">
        <f>IFERROR(INDEX(INDEX('Loan Details'!$I$16:$J$27,,1),MATCH($C132,INDEX('Loan Details'!$I$16:$J$27,,2),0),1),0)</f>
        <v>0</v>
      </c>
      <c r="Q132" s="9" t="str">
        <f t="shared" si="12"/>
        <v/>
      </c>
      <c r="R132" s="9" t="str">
        <f t="shared" si="13"/>
        <v/>
      </c>
      <c r="S132" s="15"/>
    </row>
    <row r="133" spans="1:19" ht="20.25" thickTop="1" thickBot="1">
      <c r="A133" s="15"/>
      <c r="B133" s="3">
        <v>125</v>
      </c>
      <c r="C133" s="20">
        <f t="shared" si="7"/>
        <v>47635</v>
      </c>
      <c r="D133" s="61"/>
      <c r="E133" s="9" t="str">
        <f>IFERROR(IF(H132=0,"",H132*('Loan Details'!$D$10/12)),"")</f>
        <v/>
      </c>
      <c r="F133" s="9">
        <f>IFERROR(INDEX(INDEX('Loan Details'!$C$16:$D$27,,1),MATCH($C133,INDEX('Loan Details'!$C$16:$D$27,,2),0),1),0)</f>
        <v>0</v>
      </c>
      <c r="G133" s="9" t="str">
        <f t="shared" si="8"/>
        <v/>
      </c>
      <c r="H133" s="9" t="str">
        <f t="shared" si="9"/>
        <v/>
      </c>
      <c r="I133" s="61"/>
      <c r="J133" s="9" t="str">
        <f>IFERROR(IF(M132=0,"",M132*('Loan Details'!$G$10/12)),"")</f>
        <v/>
      </c>
      <c r="K133" s="9">
        <f>IFERROR(INDEX(INDEX('Loan Details'!$F$16:$G$27,,1),MATCH($C133,INDEX('Loan Details'!$F$16:$G$27,,2),0),1),0)</f>
        <v>0</v>
      </c>
      <c r="L133" s="9" t="str">
        <f t="shared" si="10"/>
        <v/>
      </c>
      <c r="M133" s="9" t="str">
        <f t="shared" si="11"/>
        <v/>
      </c>
      <c r="N133" s="61"/>
      <c r="O133" s="9" t="str">
        <f>IFERROR(IF(R132=0,"",R132*('Loan Details'!$J$10/12)),"")</f>
        <v/>
      </c>
      <c r="P133" s="9">
        <f>IFERROR(INDEX(INDEX('Loan Details'!$I$16:$J$27,,1),MATCH($C133,INDEX('Loan Details'!$I$16:$J$27,,2),0),1),0)</f>
        <v>0</v>
      </c>
      <c r="Q133" s="9" t="str">
        <f t="shared" si="12"/>
        <v/>
      </c>
      <c r="R133" s="9" t="str">
        <f t="shared" si="13"/>
        <v/>
      </c>
      <c r="S133" s="15"/>
    </row>
    <row r="134" spans="1:19" ht="20.25" thickTop="1" thickBot="1">
      <c r="A134" s="15"/>
      <c r="B134" s="3">
        <v>126</v>
      </c>
      <c r="C134" s="20">
        <f t="shared" si="7"/>
        <v>47665</v>
      </c>
      <c r="D134" s="61"/>
      <c r="E134" s="9" t="str">
        <f>IFERROR(IF(H133=0,"",H133*('Loan Details'!$D$10/12)),"")</f>
        <v/>
      </c>
      <c r="F134" s="9">
        <f>IFERROR(INDEX(INDEX('Loan Details'!$C$16:$D$27,,1),MATCH($C134,INDEX('Loan Details'!$C$16:$D$27,,2),0),1),0)</f>
        <v>0</v>
      </c>
      <c r="G134" s="9" t="str">
        <f t="shared" si="8"/>
        <v/>
      </c>
      <c r="H134" s="9" t="str">
        <f t="shared" si="9"/>
        <v/>
      </c>
      <c r="I134" s="61"/>
      <c r="J134" s="9" t="str">
        <f>IFERROR(IF(M133=0,"",M133*('Loan Details'!$G$10/12)),"")</f>
        <v/>
      </c>
      <c r="K134" s="9">
        <f>IFERROR(INDEX(INDEX('Loan Details'!$F$16:$G$27,,1),MATCH($C134,INDEX('Loan Details'!$F$16:$G$27,,2),0),1),0)</f>
        <v>0</v>
      </c>
      <c r="L134" s="9" t="str">
        <f t="shared" si="10"/>
        <v/>
      </c>
      <c r="M134" s="9" t="str">
        <f t="shared" si="11"/>
        <v/>
      </c>
      <c r="N134" s="61"/>
      <c r="O134" s="9" t="str">
        <f>IFERROR(IF(R133=0,"",R133*('Loan Details'!$J$10/12)),"")</f>
        <v/>
      </c>
      <c r="P134" s="9">
        <f>IFERROR(INDEX(INDEX('Loan Details'!$I$16:$J$27,,1),MATCH($C134,INDEX('Loan Details'!$I$16:$J$27,,2),0),1),0)</f>
        <v>0</v>
      </c>
      <c r="Q134" s="9" t="str">
        <f t="shared" si="12"/>
        <v/>
      </c>
      <c r="R134" s="9" t="str">
        <f t="shared" si="13"/>
        <v/>
      </c>
      <c r="S134" s="15"/>
    </row>
    <row r="135" spans="1:19" ht="20.25" thickTop="1" thickBot="1">
      <c r="A135" s="15"/>
      <c r="B135" s="3">
        <v>127</v>
      </c>
      <c r="C135" s="20">
        <f t="shared" si="7"/>
        <v>47696</v>
      </c>
      <c r="D135" s="61"/>
      <c r="E135" s="9" t="str">
        <f>IFERROR(IF(H134=0,"",H134*('Loan Details'!$D$10/12)),"")</f>
        <v/>
      </c>
      <c r="F135" s="9">
        <f>IFERROR(INDEX(INDEX('Loan Details'!$C$16:$D$27,,1),MATCH($C135,INDEX('Loan Details'!$C$16:$D$27,,2),0),1),0)</f>
        <v>0</v>
      </c>
      <c r="G135" s="9" t="str">
        <f t="shared" si="8"/>
        <v/>
      </c>
      <c r="H135" s="9" t="str">
        <f t="shared" si="9"/>
        <v/>
      </c>
      <c r="I135" s="61"/>
      <c r="J135" s="9" t="str">
        <f>IFERROR(IF(M134=0,"",M134*('Loan Details'!$G$10/12)),"")</f>
        <v/>
      </c>
      <c r="K135" s="9">
        <f>IFERROR(INDEX(INDEX('Loan Details'!$F$16:$G$27,,1),MATCH($C135,INDEX('Loan Details'!$F$16:$G$27,,2),0),1),0)</f>
        <v>0</v>
      </c>
      <c r="L135" s="9" t="str">
        <f t="shared" si="10"/>
        <v/>
      </c>
      <c r="M135" s="9" t="str">
        <f t="shared" si="11"/>
        <v/>
      </c>
      <c r="N135" s="61"/>
      <c r="O135" s="9" t="str">
        <f>IFERROR(IF(R134=0,"",R134*('Loan Details'!$J$10/12)),"")</f>
        <v/>
      </c>
      <c r="P135" s="9">
        <f>IFERROR(INDEX(INDEX('Loan Details'!$I$16:$J$27,,1),MATCH($C135,INDEX('Loan Details'!$I$16:$J$27,,2),0),1),0)</f>
        <v>0</v>
      </c>
      <c r="Q135" s="9" t="str">
        <f t="shared" si="12"/>
        <v/>
      </c>
      <c r="R135" s="9" t="str">
        <f t="shared" si="13"/>
        <v/>
      </c>
      <c r="S135" s="15"/>
    </row>
    <row r="136" spans="1:19" ht="20.25" thickTop="1" thickBot="1">
      <c r="A136" s="15"/>
      <c r="B136" s="3">
        <v>128</v>
      </c>
      <c r="C136" s="20">
        <f t="shared" si="7"/>
        <v>47727</v>
      </c>
      <c r="D136" s="61"/>
      <c r="E136" s="9" t="str">
        <f>IFERROR(IF(H135=0,"",H135*('Loan Details'!$D$10/12)),"")</f>
        <v/>
      </c>
      <c r="F136" s="9">
        <f>IFERROR(INDEX(INDEX('Loan Details'!$C$16:$D$27,,1),MATCH($C136,INDEX('Loan Details'!$C$16:$D$27,,2),0),1),0)</f>
        <v>0</v>
      </c>
      <c r="G136" s="9" t="str">
        <f t="shared" si="8"/>
        <v/>
      </c>
      <c r="H136" s="9" t="str">
        <f t="shared" si="9"/>
        <v/>
      </c>
      <c r="I136" s="61"/>
      <c r="J136" s="9" t="str">
        <f>IFERROR(IF(M135=0,"",M135*('Loan Details'!$G$10/12)),"")</f>
        <v/>
      </c>
      <c r="K136" s="9">
        <f>IFERROR(INDEX(INDEX('Loan Details'!$F$16:$G$27,,1),MATCH($C136,INDEX('Loan Details'!$F$16:$G$27,,2),0),1),0)</f>
        <v>0</v>
      </c>
      <c r="L136" s="9" t="str">
        <f t="shared" si="10"/>
        <v/>
      </c>
      <c r="M136" s="9" t="str">
        <f t="shared" si="11"/>
        <v/>
      </c>
      <c r="N136" s="61"/>
      <c r="O136" s="9" t="str">
        <f>IFERROR(IF(R135=0,"",R135*('Loan Details'!$J$10/12)),"")</f>
        <v/>
      </c>
      <c r="P136" s="9">
        <f>IFERROR(INDEX(INDEX('Loan Details'!$I$16:$J$27,,1),MATCH($C136,INDEX('Loan Details'!$I$16:$J$27,,2),0),1),0)</f>
        <v>0</v>
      </c>
      <c r="Q136" s="9" t="str">
        <f t="shared" si="12"/>
        <v/>
      </c>
      <c r="R136" s="9" t="str">
        <f t="shared" si="13"/>
        <v/>
      </c>
      <c r="S136" s="15"/>
    </row>
    <row r="137" spans="1:19" ht="20.25" thickTop="1" thickBot="1">
      <c r="A137" s="15"/>
      <c r="B137" s="3">
        <v>129</v>
      </c>
      <c r="C137" s="20">
        <f t="shared" si="7"/>
        <v>47757</v>
      </c>
      <c r="D137" s="61"/>
      <c r="E137" s="9" t="str">
        <f>IFERROR(IF(H136=0,"",H136*('Loan Details'!$D$10/12)),"")</f>
        <v/>
      </c>
      <c r="F137" s="9">
        <f>IFERROR(INDEX(INDEX('Loan Details'!$C$16:$D$27,,1),MATCH($C137,INDEX('Loan Details'!$C$16:$D$27,,2),0),1),0)</f>
        <v>0</v>
      </c>
      <c r="G137" s="9" t="str">
        <f t="shared" si="8"/>
        <v/>
      </c>
      <c r="H137" s="9" t="str">
        <f t="shared" si="9"/>
        <v/>
      </c>
      <c r="I137" s="61"/>
      <c r="J137" s="9" t="str">
        <f>IFERROR(IF(M136=0,"",M136*('Loan Details'!$G$10/12)),"")</f>
        <v/>
      </c>
      <c r="K137" s="9">
        <f>IFERROR(INDEX(INDEX('Loan Details'!$F$16:$G$27,,1),MATCH($C137,INDEX('Loan Details'!$F$16:$G$27,,2),0),1),0)</f>
        <v>0</v>
      </c>
      <c r="L137" s="9" t="str">
        <f t="shared" si="10"/>
        <v/>
      </c>
      <c r="M137" s="9" t="str">
        <f t="shared" si="11"/>
        <v/>
      </c>
      <c r="N137" s="61"/>
      <c r="O137" s="9" t="str">
        <f>IFERROR(IF(R136=0,"",R136*('Loan Details'!$J$10/12)),"")</f>
        <v/>
      </c>
      <c r="P137" s="9">
        <f>IFERROR(INDEX(INDEX('Loan Details'!$I$16:$J$27,,1),MATCH($C137,INDEX('Loan Details'!$I$16:$J$27,,2),0),1),0)</f>
        <v>0</v>
      </c>
      <c r="Q137" s="9" t="str">
        <f t="shared" si="12"/>
        <v/>
      </c>
      <c r="R137" s="9" t="str">
        <f t="shared" si="13"/>
        <v/>
      </c>
      <c r="S137" s="15"/>
    </row>
    <row r="138" spans="1:19" ht="20.25" thickTop="1" thickBot="1">
      <c r="A138" s="15"/>
      <c r="B138" s="3">
        <v>130</v>
      </c>
      <c r="C138" s="20">
        <f t="shared" ref="C138:C201" si="14">IFERROR(EOMONTH(C137,0)+1, "")</f>
        <v>47788</v>
      </c>
      <c r="D138" s="61"/>
      <c r="E138" s="9" t="str">
        <f>IFERROR(IF(H137=0,"",H137*('Loan Details'!$D$10/12)),"")</f>
        <v/>
      </c>
      <c r="F138" s="9">
        <f>IFERROR(INDEX(INDEX('Loan Details'!$C$16:$D$27,,1),MATCH($C138,INDEX('Loan Details'!$C$16:$D$27,,2),0),1),0)</f>
        <v>0</v>
      </c>
      <c r="G138" s="9" t="str">
        <f t="shared" ref="G138:G201" si="15">IFERROR(IF(H137=0,"",MIN(($G$6-$E138+$F138),H137)),"")</f>
        <v/>
      </c>
      <c r="H138" s="9" t="str">
        <f t="shared" ref="H138:H201" si="16">IFERROR(IF(H137-G138&lt;0,"",MAX(H137-G138,0)),"")</f>
        <v/>
      </c>
      <c r="I138" s="61"/>
      <c r="J138" s="9" t="str">
        <f>IFERROR(IF(M137=0,"",M137*('Loan Details'!$G$10/12)),"")</f>
        <v/>
      </c>
      <c r="K138" s="9">
        <f>IFERROR(INDEX(INDEX('Loan Details'!$F$16:$G$27,,1),MATCH($C138,INDEX('Loan Details'!$F$16:$G$27,,2),0),1),0)</f>
        <v>0</v>
      </c>
      <c r="L138" s="9" t="str">
        <f t="shared" ref="L138:L201" si="17">IFERROR(IF(M137=0,"",MIN(($L$6-$J138+$K138),M137)),"")</f>
        <v/>
      </c>
      <c r="M138" s="9" t="str">
        <f t="shared" ref="M138:M201" si="18">IFERROR(IF(M137-L138&lt;0,"",MAX(M137-L138,0)),"")</f>
        <v/>
      </c>
      <c r="N138" s="61"/>
      <c r="O138" s="9" t="str">
        <f>IFERROR(IF(R137=0,"",R137*('Loan Details'!$J$10/12)),"")</f>
        <v/>
      </c>
      <c r="P138" s="9">
        <f>IFERROR(INDEX(INDEX('Loan Details'!$I$16:$J$27,,1),MATCH($C138,INDEX('Loan Details'!$I$16:$J$27,,2),0),1),0)</f>
        <v>0</v>
      </c>
      <c r="Q138" s="9" t="str">
        <f t="shared" ref="Q138:Q201" si="19">IFERROR(IF(R137=0,"",MIN(($Q$6-$O138+$P138),R137)),"")</f>
        <v/>
      </c>
      <c r="R138" s="9" t="str">
        <f t="shared" ref="R138:R201" si="20">IFERROR(IF(R137-Q138&lt;0,"",MAX(R137-Q138,0)),"")</f>
        <v/>
      </c>
      <c r="S138" s="15"/>
    </row>
    <row r="139" spans="1:19" ht="20.25" thickTop="1" thickBot="1">
      <c r="A139" s="15"/>
      <c r="B139" s="3">
        <v>131</v>
      </c>
      <c r="C139" s="20">
        <f t="shared" si="14"/>
        <v>47818</v>
      </c>
      <c r="D139" s="61"/>
      <c r="E139" s="9" t="str">
        <f>IFERROR(IF(H138=0,"",H138*('Loan Details'!$D$10/12)),"")</f>
        <v/>
      </c>
      <c r="F139" s="9">
        <f>IFERROR(INDEX(INDEX('Loan Details'!$C$16:$D$27,,1),MATCH($C139,INDEX('Loan Details'!$C$16:$D$27,,2),0),1),0)</f>
        <v>0</v>
      </c>
      <c r="G139" s="9" t="str">
        <f t="shared" si="15"/>
        <v/>
      </c>
      <c r="H139" s="9" t="str">
        <f t="shared" si="16"/>
        <v/>
      </c>
      <c r="I139" s="61"/>
      <c r="J139" s="9" t="str">
        <f>IFERROR(IF(M138=0,"",M138*('Loan Details'!$G$10/12)),"")</f>
        <v/>
      </c>
      <c r="K139" s="9">
        <f>IFERROR(INDEX(INDEX('Loan Details'!$F$16:$G$27,,1),MATCH($C139,INDEX('Loan Details'!$F$16:$G$27,,2),0),1),0)</f>
        <v>0</v>
      </c>
      <c r="L139" s="9" t="str">
        <f t="shared" si="17"/>
        <v/>
      </c>
      <c r="M139" s="9" t="str">
        <f t="shared" si="18"/>
        <v/>
      </c>
      <c r="N139" s="61"/>
      <c r="O139" s="9" t="str">
        <f>IFERROR(IF(R138=0,"",R138*('Loan Details'!$J$10/12)),"")</f>
        <v/>
      </c>
      <c r="P139" s="9">
        <f>IFERROR(INDEX(INDEX('Loan Details'!$I$16:$J$27,,1),MATCH($C139,INDEX('Loan Details'!$I$16:$J$27,,2),0),1),0)</f>
        <v>0</v>
      </c>
      <c r="Q139" s="9" t="str">
        <f t="shared" si="19"/>
        <v/>
      </c>
      <c r="R139" s="9" t="str">
        <f t="shared" si="20"/>
        <v/>
      </c>
      <c r="S139" s="15"/>
    </row>
    <row r="140" spans="1:19" ht="20.25" thickTop="1" thickBot="1">
      <c r="A140" s="15"/>
      <c r="B140" s="3">
        <v>132</v>
      </c>
      <c r="C140" s="20">
        <f t="shared" si="14"/>
        <v>47849</v>
      </c>
      <c r="D140" s="61"/>
      <c r="E140" s="9" t="str">
        <f>IFERROR(IF(H139=0,"",H139*('Loan Details'!$D$10/12)),"")</f>
        <v/>
      </c>
      <c r="F140" s="9">
        <f>IFERROR(INDEX(INDEX('Loan Details'!$C$16:$D$27,,1),MATCH($C140,INDEX('Loan Details'!$C$16:$D$27,,2),0),1),0)</f>
        <v>0</v>
      </c>
      <c r="G140" s="9" t="str">
        <f t="shared" si="15"/>
        <v/>
      </c>
      <c r="H140" s="9" t="str">
        <f t="shared" si="16"/>
        <v/>
      </c>
      <c r="I140" s="61"/>
      <c r="J140" s="9" t="str">
        <f>IFERROR(IF(M139=0,"",M139*('Loan Details'!$G$10/12)),"")</f>
        <v/>
      </c>
      <c r="K140" s="9">
        <f>IFERROR(INDEX(INDEX('Loan Details'!$F$16:$G$27,,1),MATCH($C140,INDEX('Loan Details'!$F$16:$G$27,,2),0),1),0)</f>
        <v>0</v>
      </c>
      <c r="L140" s="9" t="str">
        <f t="shared" si="17"/>
        <v/>
      </c>
      <c r="M140" s="9" t="str">
        <f t="shared" si="18"/>
        <v/>
      </c>
      <c r="N140" s="61"/>
      <c r="O140" s="9" t="str">
        <f>IFERROR(IF(R139=0,"",R139*('Loan Details'!$J$10/12)),"")</f>
        <v/>
      </c>
      <c r="P140" s="9">
        <f>IFERROR(INDEX(INDEX('Loan Details'!$I$16:$J$27,,1),MATCH($C140,INDEX('Loan Details'!$I$16:$J$27,,2),0),1),0)</f>
        <v>0</v>
      </c>
      <c r="Q140" s="9" t="str">
        <f t="shared" si="19"/>
        <v/>
      </c>
      <c r="R140" s="9" t="str">
        <f t="shared" si="20"/>
        <v/>
      </c>
      <c r="S140" s="15"/>
    </row>
    <row r="141" spans="1:19" ht="20.25" thickTop="1" thickBot="1">
      <c r="A141" s="15"/>
      <c r="B141" s="3">
        <v>133</v>
      </c>
      <c r="C141" s="20">
        <f t="shared" si="14"/>
        <v>47880</v>
      </c>
      <c r="D141" s="61"/>
      <c r="E141" s="9" t="str">
        <f>IFERROR(IF(H140=0,"",H140*('Loan Details'!$D$10/12)),"")</f>
        <v/>
      </c>
      <c r="F141" s="9">
        <f>IFERROR(INDEX(INDEX('Loan Details'!$C$16:$D$27,,1),MATCH($C141,INDEX('Loan Details'!$C$16:$D$27,,2),0),1),0)</f>
        <v>0</v>
      </c>
      <c r="G141" s="9" t="str">
        <f t="shared" si="15"/>
        <v/>
      </c>
      <c r="H141" s="9" t="str">
        <f t="shared" si="16"/>
        <v/>
      </c>
      <c r="I141" s="61"/>
      <c r="J141" s="9" t="str">
        <f>IFERROR(IF(M140=0,"",M140*('Loan Details'!$G$10/12)),"")</f>
        <v/>
      </c>
      <c r="K141" s="9">
        <f>IFERROR(INDEX(INDEX('Loan Details'!$F$16:$G$27,,1),MATCH($C141,INDEX('Loan Details'!$F$16:$G$27,,2),0),1),0)</f>
        <v>0</v>
      </c>
      <c r="L141" s="9" t="str">
        <f t="shared" si="17"/>
        <v/>
      </c>
      <c r="M141" s="9" t="str">
        <f t="shared" si="18"/>
        <v/>
      </c>
      <c r="N141" s="61"/>
      <c r="O141" s="9" t="str">
        <f>IFERROR(IF(R140=0,"",R140*('Loan Details'!$J$10/12)),"")</f>
        <v/>
      </c>
      <c r="P141" s="9">
        <f>IFERROR(INDEX(INDEX('Loan Details'!$I$16:$J$27,,1),MATCH($C141,INDEX('Loan Details'!$I$16:$J$27,,2),0),1),0)</f>
        <v>0</v>
      </c>
      <c r="Q141" s="9" t="str">
        <f t="shared" si="19"/>
        <v/>
      </c>
      <c r="R141" s="9" t="str">
        <f t="shared" si="20"/>
        <v/>
      </c>
      <c r="S141" s="15"/>
    </row>
    <row r="142" spans="1:19" ht="20.25" thickTop="1" thickBot="1">
      <c r="A142" s="15"/>
      <c r="B142" s="3">
        <v>134</v>
      </c>
      <c r="C142" s="20">
        <f t="shared" si="14"/>
        <v>47908</v>
      </c>
      <c r="D142" s="61"/>
      <c r="E142" s="9" t="str">
        <f>IFERROR(IF(H141=0,"",H141*('Loan Details'!$D$10/12)),"")</f>
        <v/>
      </c>
      <c r="F142" s="9">
        <f>IFERROR(INDEX(INDEX('Loan Details'!$C$16:$D$27,,1),MATCH($C142,INDEX('Loan Details'!$C$16:$D$27,,2),0),1),0)</f>
        <v>0</v>
      </c>
      <c r="G142" s="9" t="str">
        <f t="shared" si="15"/>
        <v/>
      </c>
      <c r="H142" s="9" t="str">
        <f t="shared" si="16"/>
        <v/>
      </c>
      <c r="I142" s="61"/>
      <c r="J142" s="9" t="str">
        <f>IFERROR(IF(M141=0,"",M141*('Loan Details'!$G$10/12)),"")</f>
        <v/>
      </c>
      <c r="K142" s="9">
        <f>IFERROR(INDEX(INDEX('Loan Details'!$F$16:$G$27,,1),MATCH($C142,INDEX('Loan Details'!$F$16:$G$27,,2),0),1),0)</f>
        <v>0</v>
      </c>
      <c r="L142" s="9" t="str">
        <f t="shared" si="17"/>
        <v/>
      </c>
      <c r="M142" s="9" t="str">
        <f t="shared" si="18"/>
        <v/>
      </c>
      <c r="N142" s="61"/>
      <c r="O142" s="9" t="str">
        <f>IFERROR(IF(R141=0,"",R141*('Loan Details'!$J$10/12)),"")</f>
        <v/>
      </c>
      <c r="P142" s="9">
        <f>IFERROR(INDEX(INDEX('Loan Details'!$I$16:$J$27,,1),MATCH($C142,INDEX('Loan Details'!$I$16:$J$27,,2),0),1),0)</f>
        <v>0</v>
      </c>
      <c r="Q142" s="9" t="str">
        <f t="shared" si="19"/>
        <v/>
      </c>
      <c r="R142" s="9" t="str">
        <f t="shared" si="20"/>
        <v/>
      </c>
      <c r="S142" s="15"/>
    </row>
    <row r="143" spans="1:19" ht="20.25" thickTop="1" thickBot="1">
      <c r="A143" s="15"/>
      <c r="B143" s="3">
        <v>135</v>
      </c>
      <c r="C143" s="20">
        <f t="shared" si="14"/>
        <v>47939</v>
      </c>
      <c r="D143" s="61"/>
      <c r="E143" s="9" t="str">
        <f>IFERROR(IF(H142=0,"",H142*('Loan Details'!$D$10/12)),"")</f>
        <v/>
      </c>
      <c r="F143" s="9">
        <f>IFERROR(INDEX(INDEX('Loan Details'!$C$16:$D$27,,1),MATCH($C143,INDEX('Loan Details'!$C$16:$D$27,,2),0),1),0)</f>
        <v>0</v>
      </c>
      <c r="G143" s="9" t="str">
        <f t="shared" si="15"/>
        <v/>
      </c>
      <c r="H143" s="9" t="str">
        <f t="shared" si="16"/>
        <v/>
      </c>
      <c r="I143" s="61"/>
      <c r="J143" s="9" t="str">
        <f>IFERROR(IF(M142=0,"",M142*('Loan Details'!$G$10/12)),"")</f>
        <v/>
      </c>
      <c r="K143" s="9">
        <f>IFERROR(INDEX(INDEX('Loan Details'!$F$16:$G$27,,1),MATCH($C143,INDEX('Loan Details'!$F$16:$G$27,,2),0),1),0)</f>
        <v>0</v>
      </c>
      <c r="L143" s="9" t="str">
        <f t="shared" si="17"/>
        <v/>
      </c>
      <c r="M143" s="9" t="str">
        <f t="shared" si="18"/>
        <v/>
      </c>
      <c r="N143" s="61"/>
      <c r="O143" s="9" t="str">
        <f>IFERROR(IF(R142=0,"",R142*('Loan Details'!$J$10/12)),"")</f>
        <v/>
      </c>
      <c r="P143" s="9">
        <f>IFERROR(INDEX(INDEX('Loan Details'!$I$16:$J$27,,1),MATCH($C143,INDEX('Loan Details'!$I$16:$J$27,,2),0),1),0)</f>
        <v>0</v>
      </c>
      <c r="Q143" s="9" t="str">
        <f t="shared" si="19"/>
        <v/>
      </c>
      <c r="R143" s="9" t="str">
        <f t="shared" si="20"/>
        <v/>
      </c>
      <c r="S143" s="15"/>
    </row>
    <row r="144" spans="1:19" ht="20.25" thickTop="1" thickBot="1">
      <c r="A144" s="15"/>
      <c r="B144" s="3">
        <v>136</v>
      </c>
      <c r="C144" s="20">
        <f t="shared" si="14"/>
        <v>47969</v>
      </c>
      <c r="D144" s="61"/>
      <c r="E144" s="9" t="str">
        <f>IFERROR(IF(H143=0,"",H143*('Loan Details'!$D$10/12)),"")</f>
        <v/>
      </c>
      <c r="F144" s="9">
        <f>IFERROR(INDEX(INDEX('Loan Details'!$C$16:$D$27,,1),MATCH($C144,INDEX('Loan Details'!$C$16:$D$27,,2),0),1),0)</f>
        <v>0</v>
      </c>
      <c r="G144" s="9" t="str">
        <f t="shared" si="15"/>
        <v/>
      </c>
      <c r="H144" s="9" t="str">
        <f t="shared" si="16"/>
        <v/>
      </c>
      <c r="I144" s="61"/>
      <c r="J144" s="9" t="str">
        <f>IFERROR(IF(M143=0,"",M143*('Loan Details'!$G$10/12)),"")</f>
        <v/>
      </c>
      <c r="K144" s="9">
        <f>IFERROR(INDEX(INDEX('Loan Details'!$F$16:$G$27,,1),MATCH($C144,INDEX('Loan Details'!$F$16:$G$27,,2),0),1),0)</f>
        <v>0</v>
      </c>
      <c r="L144" s="9" t="str">
        <f t="shared" si="17"/>
        <v/>
      </c>
      <c r="M144" s="9" t="str">
        <f t="shared" si="18"/>
        <v/>
      </c>
      <c r="N144" s="61"/>
      <c r="O144" s="9" t="str">
        <f>IFERROR(IF(R143=0,"",R143*('Loan Details'!$J$10/12)),"")</f>
        <v/>
      </c>
      <c r="P144" s="9">
        <f>IFERROR(INDEX(INDEX('Loan Details'!$I$16:$J$27,,1),MATCH($C144,INDEX('Loan Details'!$I$16:$J$27,,2),0),1),0)</f>
        <v>0</v>
      </c>
      <c r="Q144" s="9" t="str">
        <f t="shared" si="19"/>
        <v/>
      </c>
      <c r="R144" s="9" t="str">
        <f t="shared" si="20"/>
        <v/>
      </c>
      <c r="S144" s="15"/>
    </row>
    <row r="145" spans="1:19" ht="20.25" thickTop="1" thickBot="1">
      <c r="A145" s="15"/>
      <c r="B145" s="3">
        <v>137</v>
      </c>
      <c r="C145" s="20">
        <f t="shared" si="14"/>
        <v>48000</v>
      </c>
      <c r="D145" s="61"/>
      <c r="E145" s="9" t="str">
        <f>IFERROR(IF(H144=0,"",H144*('Loan Details'!$D$10/12)),"")</f>
        <v/>
      </c>
      <c r="F145" s="9">
        <f>IFERROR(INDEX(INDEX('Loan Details'!$C$16:$D$27,,1),MATCH($C145,INDEX('Loan Details'!$C$16:$D$27,,2),0),1),0)</f>
        <v>0</v>
      </c>
      <c r="G145" s="9" t="str">
        <f t="shared" si="15"/>
        <v/>
      </c>
      <c r="H145" s="9" t="str">
        <f t="shared" si="16"/>
        <v/>
      </c>
      <c r="I145" s="61"/>
      <c r="J145" s="9" t="str">
        <f>IFERROR(IF(M144=0,"",M144*('Loan Details'!$G$10/12)),"")</f>
        <v/>
      </c>
      <c r="K145" s="9">
        <f>IFERROR(INDEX(INDEX('Loan Details'!$F$16:$G$27,,1),MATCH($C145,INDEX('Loan Details'!$F$16:$G$27,,2),0),1),0)</f>
        <v>0</v>
      </c>
      <c r="L145" s="9" t="str">
        <f t="shared" si="17"/>
        <v/>
      </c>
      <c r="M145" s="9" t="str">
        <f t="shared" si="18"/>
        <v/>
      </c>
      <c r="N145" s="61"/>
      <c r="O145" s="9" t="str">
        <f>IFERROR(IF(R144=0,"",R144*('Loan Details'!$J$10/12)),"")</f>
        <v/>
      </c>
      <c r="P145" s="9">
        <f>IFERROR(INDEX(INDEX('Loan Details'!$I$16:$J$27,,1),MATCH($C145,INDEX('Loan Details'!$I$16:$J$27,,2),0),1),0)</f>
        <v>0</v>
      </c>
      <c r="Q145" s="9" t="str">
        <f t="shared" si="19"/>
        <v/>
      </c>
      <c r="R145" s="9" t="str">
        <f t="shared" si="20"/>
        <v/>
      </c>
      <c r="S145" s="15"/>
    </row>
    <row r="146" spans="1:19" ht="20.25" thickTop="1" thickBot="1">
      <c r="A146" s="15"/>
      <c r="B146" s="3">
        <v>138</v>
      </c>
      <c r="C146" s="20">
        <f t="shared" si="14"/>
        <v>48030</v>
      </c>
      <c r="D146" s="61"/>
      <c r="E146" s="9" t="str">
        <f>IFERROR(IF(H145=0,"",H145*('Loan Details'!$D$10/12)),"")</f>
        <v/>
      </c>
      <c r="F146" s="9">
        <f>IFERROR(INDEX(INDEX('Loan Details'!$C$16:$D$27,,1),MATCH($C146,INDEX('Loan Details'!$C$16:$D$27,,2),0),1),0)</f>
        <v>0</v>
      </c>
      <c r="G146" s="9" t="str">
        <f t="shared" si="15"/>
        <v/>
      </c>
      <c r="H146" s="9" t="str">
        <f t="shared" si="16"/>
        <v/>
      </c>
      <c r="I146" s="61"/>
      <c r="J146" s="9" t="str">
        <f>IFERROR(IF(M145=0,"",M145*('Loan Details'!$G$10/12)),"")</f>
        <v/>
      </c>
      <c r="K146" s="9">
        <f>IFERROR(INDEX(INDEX('Loan Details'!$F$16:$G$27,,1),MATCH($C146,INDEX('Loan Details'!$F$16:$G$27,,2),0),1),0)</f>
        <v>0</v>
      </c>
      <c r="L146" s="9" t="str">
        <f t="shared" si="17"/>
        <v/>
      </c>
      <c r="M146" s="9" t="str">
        <f t="shared" si="18"/>
        <v/>
      </c>
      <c r="N146" s="61"/>
      <c r="O146" s="9" t="str">
        <f>IFERROR(IF(R145=0,"",R145*('Loan Details'!$J$10/12)),"")</f>
        <v/>
      </c>
      <c r="P146" s="9">
        <f>IFERROR(INDEX(INDEX('Loan Details'!$I$16:$J$27,,1),MATCH($C146,INDEX('Loan Details'!$I$16:$J$27,,2),0),1),0)</f>
        <v>0</v>
      </c>
      <c r="Q146" s="9" t="str">
        <f t="shared" si="19"/>
        <v/>
      </c>
      <c r="R146" s="9" t="str">
        <f t="shared" si="20"/>
        <v/>
      </c>
      <c r="S146" s="15"/>
    </row>
    <row r="147" spans="1:19" ht="20.25" thickTop="1" thickBot="1">
      <c r="A147" s="15"/>
      <c r="B147" s="3">
        <v>139</v>
      </c>
      <c r="C147" s="20">
        <f t="shared" si="14"/>
        <v>48061</v>
      </c>
      <c r="D147" s="61"/>
      <c r="E147" s="9" t="str">
        <f>IFERROR(IF(H146=0,"",H146*('Loan Details'!$D$10/12)),"")</f>
        <v/>
      </c>
      <c r="F147" s="9">
        <f>IFERROR(INDEX(INDEX('Loan Details'!$C$16:$D$27,,1),MATCH($C147,INDEX('Loan Details'!$C$16:$D$27,,2),0),1),0)</f>
        <v>0</v>
      </c>
      <c r="G147" s="9" t="str">
        <f t="shared" si="15"/>
        <v/>
      </c>
      <c r="H147" s="9" t="str">
        <f t="shared" si="16"/>
        <v/>
      </c>
      <c r="I147" s="61"/>
      <c r="J147" s="9" t="str">
        <f>IFERROR(IF(M146=0,"",M146*('Loan Details'!$G$10/12)),"")</f>
        <v/>
      </c>
      <c r="K147" s="9">
        <f>IFERROR(INDEX(INDEX('Loan Details'!$F$16:$G$27,,1),MATCH($C147,INDEX('Loan Details'!$F$16:$G$27,,2),0),1),0)</f>
        <v>0</v>
      </c>
      <c r="L147" s="9" t="str">
        <f t="shared" si="17"/>
        <v/>
      </c>
      <c r="M147" s="9" t="str">
        <f t="shared" si="18"/>
        <v/>
      </c>
      <c r="N147" s="61"/>
      <c r="O147" s="9" t="str">
        <f>IFERROR(IF(R146=0,"",R146*('Loan Details'!$J$10/12)),"")</f>
        <v/>
      </c>
      <c r="P147" s="9">
        <f>IFERROR(INDEX(INDEX('Loan Details'!$I$16:$J$27,,1),MATCH($C147,INDEX('Loan Details'!$I$16:$J$27,,2),0),1),0)</f>
        <v>0</v>
      </c>
      <c r="Q147" s="9" t="str">
        <f t="shared" si="19"/>
        <v/>
      </c>
      <c r="R147" s="9" t="str">
        <f t="shared" si="20"/>
        <v/>
      </c>
      <c r="S147" s="15"/>
    </row>
    <row r="148" spans="1:19" ht="20.25" thickTop="1" thickBot="1">
      <c r="A148" s="15"/>
      <c r="B148" s="3">
        <v>140</v>
      </c>
      <c r="C148" s="20">
        <f t="shared" si="14"/>
        <v>48092</v>
      </c>
      <c r="D148" s="61"/>
      <c r="E148" s="9" t="str">
        <f>IFERROR(IF(H147=0,"",H147*('Loan Details'!$D$10/12)),"")</f>
        <v/>
      </c>
      <c r="F148" s="9">
        <f>IFERROR(INDEX(INDEX('Loan Details'!$C$16:$D$27,,1),MATCH($C148,INDEX('Loan Details'!$C$16:$D$27,,2),0),1),0)</f>
        <v>0</v>
      </c>
      <c r="G148" s="9" t="str">
        <f t="shared" si="15"/>
        <v/>
      </c>
      <c r="H148" s="9" t="str">
        <f t="shared" si="16"/>
        <v/>
      </c>
      <c r="I148" s="61"/>
      <c r="J148" s="9" t="str">
        <f>IFERROR(IF(M147=0,"",M147*('Loan Details'!$G$10/12)),"")</f>
        <v/>
      </c>
      <c r="K148" s="9">
        <f>IFERROR(INDEX(INDEX('Loan Details'!$F$16:$G$27,,1),MATCH($C148,INDEX('Loan Details'!$F$16:$G$27,,2),0),1),0)</f>
        <v>0</v>
      </c>
      <c r="L148" s="9" t="str">
        <f t="shared" si="17"/>
        <v/>
      </c>
      <c r="M148" s="9" t="str">
        <f t="shared" si="18"/>
        <v/>
      </c>
      <c r="N148" s="61"/>
      <c r="O148" s="9" t="str">
        <f>IFERROR(IF(R147=0,"",R147*('Loan Details'!$J$10/12)),"")</f>
        <v/>
      </c>
      <c r="P148" s="9">
        <f>IFERROR(INDEX(INDEX('Loan Details'!$I$16:$J$27,,1),MATCH($C148,INDEX('Loan Details'!$I$16:$J$27,,2),0),1),0)</f>
        <v>0</v>
      </c>
      <c r="Q148" s="9" t="str">
        <f t="shared" si="19"/>
        <v/>
      </c>
      <c r="R148" s="9" t="str">
        <f t="shared" si="20"/>
        <v/>
      </c>
      <c r="S148" s="15"/>
    </row>
    <row r="149" spans="1:19" ht="20.25" thickTop="1" thickBot="1">
      <c r="A149" s="15"/>
      <c r="B149" s="3">
        <v>141</v>
      </c>
      <c r="C149" s="20">
        <f t="shared" si="14"/>
        <v>48122</v>
      </c>
      <c r="D149" s="61"/>
      <c r="E149" s="9" t="str">
        <f>IFERROR(IF(H148=0,"",H148*('Loan Details'!$D$10/12)),"")</f>
        <v/>
      </c>
      <c r="F149" s="9">
        <f>IFERROR(INDEX(INDEX('Loan Details'!$C$16:$D$27,,1),MATCH($C149,INDEX('Loan Details'!$C$16:$D$27,,2),0),1),0)</f>
        <v>0</v>
      </c>
      <c r="G149" s="9" t="str">
        <f t="shared" si="15"/>
        <v/>
      </c>
      <c r="H149" s="9" t="str">
        <f t="shared" si="16"/>
        <v/>
      </c>
      <c r="I149" s="61"/>
      <c r="J149" s="9" t="str">
        <f>IFERROR(IF(M148=0,"",M148*('Loan Details'!$G$10/12)),"")</f>
        <v/>
      </c>
      <c r="K149" s="9">
        <f>IFERROR(INDEX(INDEX('Loan Details'!$F$16:$G$27,,1),MATCH($C149,INDEX('Loan Details'!$F$16:$G$27,,2),0),1),0)</f>
        <v>0</v>
      </c>
      <c r="L149" s="9" t="str">
        <f t="shared" si="17"/>
        <v/>
      </c>
      <c r="M149" s="9" t="str">
        <f t="shared" si="18"/>
        <v/>
      </c>
      <c r="N149" s="61"/>
      <c r="O149" s="9" t="str">
        <f>IFERROR(IF(R148=0,"",R148*('Loan Details'!$J$10/12)),"")</f>
        <v/>
      </c>
      <c r="P149" s="9">
        <f>IFERROR(INDEX(INDEX('Loan Details'!$I$16:$J$27,,1),MATCH($C149,INDEX('Loan Details'!$I$16:$J$27,,2),0),1),0)</f>
        <v>0</v>
      </c>
      <c r="Q149" s="9" t="str">
        <f t="shared" si="19"/>
        <v/>
      </c>
      <c r="R149" s="9" t="str">
        <f t="shared" si="20"/>
        <v/>
      </c>
      <c r="S149" s="15"/>
    </row>
    <row r="150" spans="1:19" ht="20.25" thickTop="1" thickBot="1">
      <c r="A150" s="15"/>
      <c r="B150" s="3">
        <v>142</v>
      </c>
      <c r="C150" s="20">
        <f t="shared" si="14"/>
        <v>48153</v>
      </c>
      <c r="D150" s="61"/>
      <c r="E150" s="9" t="str">
        <f>IFERROR(IF(H149=0,"",H149*('Loan Details'!$D$10/12)),"")</f>
        <v/>
      </c>
      <c r="F150" s="9">
        <f>IFERROR(INDEX(INDEX('Loan Details'!$C$16:$D$27,,1),MATCH($C150,INDEX('Loan Details'!$C$16:$D$27,,2),0),1),0)</f>
        <v>0</v>
      </c>
      <c r="G150" s="9" t="str">
        <f t="shared" si="15"/>
        <v/>
      </c>
      <c r="H150" s="9" t="str">
        <f t="shared" si="16"/>
        <v/>
      </c>
      <c r="I150" s="61"/>
      <c r="J150" s="9" t="str">
        <f>IFERROR(IF(M149=0,"",M149*('Loan Details'!$G$10/12)),"")</f>
        <v/>
      </c>
      <c r="K150" s="9">
        <f>IFERROR(INDEX(INDEX('Loan Details'!$F$16:$G$27,,1),MATCH($C150,INDEX('Loan Details'!$F$16:$G$27,,2),0),1),0)</f>
        <v>0</v>
      </c>
      <c r="L150" s="9" t="str">
        <f t="shared" si="17"/>
        <v/>
      </c>
      <c r="M150" s="9" t="str">
        <f t="shared" si="18"/>
        <v/>
      </c>
      <c r="N150" s="61"/>
      <c r="O150" s="9" t="str">
        <f>IFERROR(IF(R149=0,"",R149*('Loan Details'!$J$10/12)),"")</f>
        <v/>
      </c>
      <c r="P150" s="9">
        <f>IFERROR(INDEX(INDEX('Loan Details'!$I$16:$J$27,,1),MATCH($C150,INDEX('Loan Details'!$I$16:$J$27,,2),0),1),0)</f>
        <v>0</v>
      </c>
      <c r="Q150" s="9" t="str">
        <f t="shared" si="19"/>
        <v/>
      </c>
      <c r="R150" s="9" t="str">
        <f t="shared" si="20"/>
        <v/>
      </c>
      <c r="S150" s="15"/>
    </row>
    <row r="151" spans="1:19" ht="20.25" thickTop="1" thickBot="1">
      <c r="A151" s="15"/>
      <c r="B151" s="3">
        <v>143</v>
      </c>
      <c r="C151" s="20">
        <f t="shared" si="14"/>
        <v>48183</v>
      </c>
      <c r="D151" s="61"/>
      <c r="E151" s="9" t="str">
        <f>IFERROR(IF(H150=0,"",H150*('Loan Details'!$D$10/12)),"")</f>
        <v/>
      </c>
      <c r="F151" s="9">
        <f>IFERROR(INDEX(INDEX('Loan Details'!$C$16:$D$27,,1),MATCH($C151,INDEX('Loan Details'!$C$16:$D$27,,2),0),1),0)</f>
        <v>0</v>
      </c>
      <c r="G151" s="9" t="str">
        <f t="shared" si="15"/>
        <v/>
      </c>
      <c r="H151" s="9" t="str">
        <f t="shared" si="16"/>
        <v/>
      </c>
      <c r="I151" s="61"/>
      <c r="J151" s="9" t="str">
        <f>IFERROR(IF(M150=0,"",M150*('Loan Details'!$G$10/12)),"")</f>
        <v/>
      </c>
      <c r="K151" s="9">
        <f>IFERROR(INDEX(INDEX('Loan Details'!$F$16:$G$27,,1),MATCH($C151,INDEX('Loan Details'!$F$16:$G$27,,2),0),1),0)</f>
        <v>0</v>
      </c>
      <c r="L151" s="9" t="str">
        <f t="shared" si="17"/>
        <v/>
      </c>
      <c r="M151" s="9" t="str">
        <f t="shared" si="18"/>
        <v/>
      </c>
      <c r="N151" s="61"/>
      <c r="O151" s="9" t="str">
        <f>IFERROR(IF(R150=0,"",R150*('Loan Details'!$J$10/12)),"")</f>
        <v/>
      </c>
      <c r="P151" s="9">
        <f>IFERROR(INDEX(INDEX('Loan Details'!$I$16:$J$27,,1),MATCH($C151,INDEX('Loan Details'!$I$16:$J$27,,2),0),1),0)</f>
        <v>0</v>
      </c>
      <c r="Q151" s="9" t="str">
        <f t="shared" si="19"/>
        <v/>
      </c>
      <c r="R151" s="9" t="str">
        <f t="shared" si="20"/>
        <v/>
      </c>
      <c r="S151" s="15"/>
    </row>
    <row r="152" spans="1:19" ht="20.25" thickTop="1" thickBot="1">
      <c r="A152" s="15"/>
      <c r="B152" s="3">
        <v>144</v>
      </c>
      <c r="C152" s="20">
        <f t="shared" si="14"/>
        <v>48214</v>
      </c>
      <c r="D152" s="61"/>
      <c r="E152" s="9" t="str">
        <f>IFERROR(IF(H151=0,"",H151*('Loan Details'!$D$10/12)),"")</f>
        <v/>
      </c>
      <c r="F152" s="9">
        <f>IFERROR(INDEX(INDEX('Loan Details'!$C$16:$D$27,,1),MATCH($C152,INDEX('Loan Details'!$C$16:$D$27,,2),0),1),0)</f>
        <v>0</v>
      </c>
      <c r="G152" s="9" t="str">
        <f t="shared" si="15"/>
        <v/>
      </c>
      <c r="H152" s="9" t="str">
        <f t="shared" si="16"/>
        <v/>
      </c>
      <c r="I152" s="61"/>
      <c r="J152" s="9" t="str">
        <f>IFERROR(IF(M151=0,"",M151*('Loan Details'!$G$10/12)),"")</f>
        <v/>
      </c>
      <c r="K152" s="9">
        <f>IFERROR(INDEX(INDEX('Loan Details'!$F$16:$G$27,,1),MATCH($C152,INDEX('Loan Details'!$F$16:$G$27,,2),0),1),0)</f>
        <v>0</v>
      </c>
      <c r="L152" s="9" t="str">
        <f t="shared" si="17"/>
        <v/>
      </c>
      <c r="M152" s="9" t="str">
        <f t="shared" si="18"/>
        <v/>
      </c>
      <c r="N152" s="61"/>
      <c r="O152" s="9" t="str">
        <f>IFERROR(IF(R151=0,"",R151*('Loan Details'!$J$10/12)),"")</f>
        <v/>
      </c>
      <c r="P152" s="9">
        <f>IFERROR(INDEX(INDEX('Loan Details'!$I$16:$J$27,,1),MATCH($C152,INDEX('Loan Details'!$I$16:$J$27,,2),0),1),0)</f>
        <v>0</v>
      </c>
      <c r="Q152" s="9" t="str">
        <f t="shared" si="19"/>
        <v/>
      </c>
      <c r="R152" s="9" t="str">
        <f t="shared" si="20"/>
        <v/>
      </c>
      <c r="S152" s="15"/>
    </row>
    <row r="153" spans="1:19" ht="20.25" thickTop="1" thickBot="1">
      <c r="A153" s="15"/>
      <c r="B153" s="3">
        <v>145</v>
      </c>
      <c r="C153" s="20">
        <f t="shared" si="14"/>
        <v>48245</v>
      </c>
      <c r="D153" s="61"/>
      <c r="E153" s="9" t="str">
        <f>IFERROR(IF(H152=0,"",H152*('Loan Details'!$D$10/12)),"")</f>
        <v/>
      </c>
      <c r="F153" s="9">
        <f>IFERROR(INDEX(INDEX('Loan Details'!$C$16:$D$27,,1),MATCH($C153,INDEX('Loan Details'!$C$16:$D$27,,2),0),1),0)</f>
        <v>0</v>
      </c>
      <c r="G153" s="9" t="str">
        <f t="shared" si="15"/>
        <v/>
      </c>
      <c r="H153" s="9" t="str">
        <f t="shared" si="16"/>
        <v/>
      </c>
      <c r="I153" s="61"/>
      <c r="J153" s="9" t="str">
        <f>IFERROR(IF(M152=0,"",M152*('Loan Details'!$G$10/12)),"")</f>
        <v/>
      </c>
      <c r="K153" s="9">
        <f>IFERROR(INDEX(INDEX('Loan Details'!$F$16:$G$27,,1),MATCH($C153,INDEX('Loan Details'!$F$16:$G$27,,2),0),1),0)</f>
        <v>0</v>
      </c>
      <c r="L153" s="9" t="str">
        <f t="shared" si="17"/>
        <v/>
      </c>
      <c r="M153" s="9" t="str">
        <f t="shared" si="18"/>
        <v/>
      </c>
      <c r="N153" s="61"/>
      <c r="O153" s="9" t="str">
        <f>IFERROR(IF(R152=0,"",R152*('Loan Details'!$J$10/12)),"")</f>
        <v/>
      </c>
      <c r="P153" s="9">
        <f>IFERROR(INDEX(INDEX('Loan Details'!$I$16:$J$27,,1),MATCH($C153,INDEX('Loan Details'!$I$16:$J$27,,2),0),1),0)</f>
        <v>0</v>
      </c>
      <c r="Q153" s="9" t="str">
        <f t="shared" si="19"/>
        <v/>
      </c>
      <c r="R153" s="9" t="str">
        <f t="shared" si="20"/>
        <v/>
      </c>
      <c r="S153" s="15"/>
    </row>
    <row r="154" spans="1:19" ht="20.25" thickTop="1" thickBot="1">
      <c r="A154" s="15"/>
      <c r="B154" s="3">
        <v>146</v>
      </c>
      <c r="C154" s="20">
        <f t="shared" si="14"/>
        <v>48274</v>
      </c>
      <c r="D154" s="61"/>
      <c r="E154" s="9" t="str">
        <f>IFERROR(IF(H153=0,"",H153*('Loan Details'!$D$10/12)),"")</f>
        <v/>
      </c>
      <c r="F154" s="9">
        <f>IFERROR(INDEX(INDEX('Loan Details'!$C$16:$D$27,,1),MATCH($C154,INDEX('Loan Details'!$C$16:$D$27,,2),0),1),0)</f>
        <v>0</v>
      </c>
      <c r="G154" s="9" t="str">
        <f t="shared" si="15"/>
        <v/>
      </c>
      <c r="H154" s="9" t="str">
        <f t="shared" si="16"/>
        <v/>
      </c>
      <c r="I154" s="61"/>
      <c r="J154" s="9" t="str">
        <f>IFERROR(IF(M153=0,"",M153*('Loan Details'!$G$10/12)),"")</f>
        <v/>
      </c>
      <c r="K154" s="9">
        <f>IFERROR(INDEX(INDEX('Loan Details'!$F$16:$G$27,,1),MATCH($C154,INDEX('Loan Details'!$F$16:$G$27,,2),0),1),0)</f>
        <v>0</v>
      </c>
      <c r="L154" s="9" t="str">
        <f t="shared" si="17"/>
        <v/>
      </c>
      <c r="M154" s="9" t="str">
        <f t="shared" si="18"/>
        <v/>
      </c>
      <c r="N154" s="61"/>
      <c r="O154" s="9" t="str">
        <f>IFERROR(IF(R153=0,"",R153*('Loan Details'!$J$10/12)),"")</f>
        <v/>
      </c>
      <c r="P154" s="9">
        <f>IFERROR(INDEX(INDEX('Loan Details'!$I$16:$J$27,,1),MATCH($C154,INDEX('Loan Details'!$I$16:$J$27,,2),0),1),0)</f>
        <v>0</v>
      </c>
      <c r="Q154" s="9" t="str">
        <f t="shared" si="19"/>
        <v/>
      </c>
      <c r="R154" s="9" t="str">
        <f t="shared" si="20"/>
        <v/>
      </c>
      <c r="S154" s="15"/>
    </row>
    <row r="155" spans="1:19" ht="20.25" thickTop="1" thickBot="1">
      <c r="A155" s="15"/>
      <c r="B155" s="3">
        <v>147</v>
      </c>
      <c r="C155" s="20">
        <f t="shared" si="14"/>
        <v>48305</v>
      </c>
      <c r="D155" s="61"/>
      <c r="E155" s="9" t="str">
        <f>IFERROR(IF(H154=0,"",H154*('Loan Details'!$D$10/12)),"")</f>
        <v/>
      </c>
      <c r="F155" s="9">
        <f>IFERROR(INDEX(INDEX('Loan Details'!$C$16:$D$27,,1),MATCH($C155,INDEX('Loan Details'!$C$16:$D$27,,2),0),1),0)</f>
        <v>0</v>
      </c>
      <c r="G155" s="9" t="str">
        <f t="shared" si="15"/>
        <v/>
      </c>
      <c r="H155" s="9" t="str">
        <f t="shared" si="16"/>
        <v/>
      </c>
      <c r="I155" s="61"/>
      <c r="J155" s="9" t="str">
        <f>IFERROR(IF(M154=0,"",M154*('Loan Details'!$G$10/12)),"")</f>
        <v/>
      </c>
      <c r="K155" s="9">
        <f>IFERROR(INDEX(INDEX('Loan Details'!$F$16:$G$27,,1),MATCH($C155,INDEX('Loan Details'!$F$16:$G$27,,2),0),1),0)</f>
        <v>0</v>
      </c>
      <c r="L155" s="9" t="str">
        <f t="shared" si="17"/>
        <v/>
      </c>
      <c r="M155" s="9" t="str">
        <f t="shared" si="18"/>
        <v/>
      </c>
      <c r="N155" s="61"/>
      <c r="O155" s="9" t="str">
        <f>IFERROR(IF(R154=0,"",R154*('Loan Details'!$J$10/12)),"")</f>
        <v/>
      </c>
      <c r="P155" s="9">
        <f>IFERROR(INDEX(INDEX('Loan Details'!$I$16:$J$27,,1),MATCH($C155,INDEX('Loan Details'!$I$16:$J$27,,2),0),1),0)</f>
        <v>0</v>
      </c>
      <c r="Q155" s="9" t="str">
        <f t="shared" si="19"/>
        <v/>
      </c>
      <c r="R155" s="9" t="str">
        <f t="shared" si="20"/>
        <v/>
      </c>
      <c r="S155" s="15"/>
    </row>
    <row r="156" spans="1:19" ht="20.25" thickTop="1" thickBot="1">
      <c r="A156" s="15"/>
      <c r="B156" s="3">
        <v>148</v>
      </c>
      <c r="C156" s="20">
        <f t="shared" si="14"/>
        <v>48335</v>
      </c>
      <c r="D156" s="61"/>
      <c r="E156" s="9" t="str">
        <f>IFERROR(IF(H155=0,"",H155*('Loan Details'!$D$10/12)),"")</f>
        <v/>
      </c>
      <c r="F156" s="9">
        <f>IFERROR(INDEX(INDEX('Loan Details'!$C$16:$D$27,,1),MATCH($C156,INDEX('Loan Details'!$C$16:$D$27,,2),0),1),0)</f>
        <v>0</v>
      </c>
      <c r="G156" s="9" t="str">
        <f t="shared" si="15"/>
        <v/>
      </c>
      <c r="H156" s="9" t="str">
        <f t="shared" si="16"/>
        <v/>
      </c>
      <c r="I156" s="61"/>
      <c r="J156" s="9" t="str">
        <f>IFERROR(IF(M155=0,"",M155*('Loan Details'!$G$10/12)),"")</f>
        <v/>
      </c>
      <c r="K156" s="9">
        <f>IFERROR(INDEX(INDEX('Loan Details'!$F$16:$G$27,,1),MATCH($C156,INDEX('Loan Details'!$F$16:$G$27,,2),0),1),0)</f>
        <v>0</v>
      </c>
      <c r="L156" s="9" t="str">
        <f t="shared" si="17"/>
        <v/>
      </c>
      <c r="M156" s="9" t="str">
        <f t="shared" si="18"/>
        <v/>
      </c>
      <c r="N156" s="61"/>
      <c r="O156" s="9" t="str">
        <f>IFERROR(IF(R155=0,"",R155*('Loan Details'!$J$10/12)),"")</f>
        <v/>
      </c>
      <c r="P156" s="9">
        <f>IFERROR(INDEX(INDEX('Loan Details'!$I$16:$J$27,,1),MATCH($C156,INDEX('Loan Details'!$I$16:$J$27,,2),0),1),0)</f>
        <v>0</v>
      </c>
      <c r="Q156" s="9" t="str">
        <f t="shared" si="19"/>
        <v/>
      </c>
      <c r="R156" s="9" t="str">
        <f t="shared" si="20"/>
        <v/>
      </c>
      <c r="S156" s="15"/>
    </row>
    <row r="157" spans="1:19" ht="20.25" thickTop="1" thickBot="1">
      <c r="A157" s="15"/>
      <c r="B157" s="3">
        <v>149</v>
      </c>
      <c r="C157" s="20">
        <f t="shared" si="14"/>
        <v>48366</v>
      </c>
      <c r="D157" s="61"/>
      <c r="E157" s="9" t="str">
        <f>IFERROR(IF(H156=0,"",H156*('Loan Details'!$D$10/12)),"")</f>
        <v/>
      </c>
      <c r="F157" s="9">
        <f>IFERROR(INDEX(INDEX('Loan Details'!$C$16:$D$27,,1),MATCH($C157,INDEX('Loan Details'!$C$16:$D$27,,2),0),1),0)</f>
        <v>0</v>
      </c>
      <c r="G157" s="9" t="str">
        <f t="shared" si="15"/>
        <v/>
      </c>
      <c r="H157" s="9" t="str">
        <f t="shared" si="16"/>
        <v/>
      </c>
      <c r="I157" s="61"/>
      <c r="J157" s="9" t="str">
        <f>IFERROR(IF(M156=0,"",M156*('Loan Details'!$G$10/12)),"")</f>
        <v/>
      </c>
      <c r="K157" s="9">
        <f>IFERROR(INDEX(INDEX('Loan Details'!$F$16:$G$27,,1),MATCH($C157,INDEX('Loan Details'!$F$16:$G$27,,2),0),1),0)</f>
        <v>0</v>
      </c>
      <c r="L157" s="9" t="str">
        <f t="shared" si="17"/>
        <v/>
      </c>
      <c r="M157" s="9" t="str">
        <f t="shared" si="18"/>
        <v/>
      </c>
      <c r="N157" s="61"/>
      <c r="O157" s="9" t="str">
        <f>IFERROR(IF(R156=0,"",R156*('Loan Details'!$J$10/12)),"")</f>
        <v/>
      </c>
      <c r="P157" s="9">
        <f>IFERROR(INDEX(INDEX('Loan Details'!$I$16:$J$27,,1),MATCH($C157,INDEX('Loan Details'!$I$16:$J$27,,2),0),1),0)</f>
        <v>0</v>
      </c>
      <c r="Q157" s="9" t="str">
        <f t="shared" si="19"/>
        <v/>
      </c>
      <c r="R157" s="9" t="str">
        <f t="shared" si="20"/>
        <v/>
      </c>
      <c r="S157" s="15"/>
    </row>
    <row r="158" spans="1:19" ht="20.25" thickTop="1" thickBot="1">
      <c r="A158" s="15"/>
      <c r="B158" s="3">
        <v>150</v>
      </c>
      <c r="C158" s="20">
        <f t="shared" si="14"/>
        <v>48396</v>
      </c>
      <c r="D158" s="61"/>
      <c r="E158" s="9" t="str">
        <f>IFERROR(IF(H157=0,"",H157*('Loan Details'!$D$10/12)),"")</f>
        <v/>
      </c>
      <c r="F158" s="9">
        <f>IFERROR(INDEX(INDEX('Loan Details'!$C$16:$D$27,,1),MATCH($C158,INDEX('Loan Details'!$C$16:$D$27,,2),0),1),0)</f>
        <v>0</v>
      </c>
      <c r="G158" s="9" t="str">
        <f t="shared" si="15"/>
        <v/>
      </c>
      <c r="H158" s="9" t="str">
        <f t="shared" si="16"/>
        <v/>
      </c>
      <c r="I158" s="61"/>
      <c r="J158" s="9" t="str">
        <f>IFERROR(IF(M157=0,"",M157*('Loan Details'!$G$10/12)),"")</f>
        <v/>
      </c>
      <c r="K158" s="9">
        <f>IFERROR(INDEX(INDEX('Loan Details'!$F$16:$G$27,,1),MATCH($C158,INDEX('Loan Details'!$F$16:$G$27,,2),0),1),0)</f>
        <v>0</v>
      </c>
      <c r="L158" s="9" t="str">
        <f t="shared" si="17"/>
        <v/>
      </c>
      <c r="M158" s="9" t="str">
        <f t="shared" si="18"/>
        <v/>
      </c>
      <c r="N158" s="61"/>
      <c r="O158" s="9" t="str">
        <f>IFERROR(IF(R157=0,"",R157*('Loan Details'!$J$10/12)),"")</f>
        <v/>
      </c>
      <c r="P158" s="9">
        <f>IFERROR(INDEX(INDEX('Loan Details'!$I$16:$J$27,,1),MATCH($C158,INDEX('Loan Details'!$I$16:$J$27,,2),0),1),0)</f>
        <v>0</v>
      </c>
      <c r="Q158" s="9" t="str">
        <f t="shared" si="19"/>
        <v/>
      </c>
      <c r="R158" s="9" t="str">
        <f t="shared" si="20"/>
        <v/>
      </c>
      <c r="S158" s="15"/>
    </row>
    <row r="159" spans="1:19" ht="20.25" thickTop="1" thickBot="1">
      <c r="A159" s="15"/>
      <c r="B159" s="3">
        <v>151</v>
      </c>
      <c r="C159" s="20">
        <f t="shared" si="14"/>
        <v>48427</v>
      </c>
      <c r="D159" s="61"/>
      <c r="E159" s="9" t="str">
        <f>IFERROR(IF(H158=0,"",H158*('Loan Details'!$D$10/12)),"")</f>
        <v/>
      </c>
      <c r="F159" s="9">
        <f>IFERROR(INDEX(INDEX('Loan Details'!$C$16:$D$27,,1),MATCH($C159,INDEX('Loan Details'!$C$16:$D$27,,2),0),1),0)</f>
        <v>0</v>
      </c>
      <c r="G159" s="9" t="str">
        <f t="shared" si="15"/>
        <v/>
      </c>
      <c r="H159" s="9" t="str">
        <f t="shared" si="16"/>
        <v/>
      </c>
      <c r="I159" s="61"/>
      <c r="J159" s="9" t="str">
        <f>IFERROR(IF(M158=0,"",M158*('Loan Details'!$G$10/12)),"")</f>
        <v/>
      </c>
      <c r="K159" s="9">
        <f>IFERROR(INDEX(INDEX('Loan Details'!$F$16:$G$27,,1),MATCH($C159,INDEX('Loan Details'!$F$16:$G$27,,2),0),1),0)</f>
        <v>0</v>
      </c>
      <c r="L159" s="9" t="str">
        <f t="shared" si="17"/>
        <v/>
      </c>
      <c r="M159" s="9" t="str">
        <f t="shared" si="18"/>
        <v/>
      </c>
      <c r="N159" s="61"/>
      <c r="O159" s="9" t="str">
        <f>IFERROR(IF(R158=0,"",R158*('Loan Details'!$J$10/12)),"")</f>
        <v/>
      </c>
      <c r="P159" s="9">
        <f>IFERROR(INDEX(INDEX('Loan Details'!$I$16:$J$27,,1),MATCH($C159,INDEX('Loan Details'!$I$16:$J$27,,2),0),1),0)</f>
        <v>0</v>
      </c>
      <c r="Q159" s="9" t="str">
        <f t="shared" si="19"/>
        <v/>
      </c>
      <c r="R159" s="9" t="str">
        <f t="shared" si="20"/>
        <v/>
      </c>
      <c r="S159" s="15"/>
    </row>
    <row r="160" spans="1:19" ht="20.25" thickTop="1" thickBot="1">
      <c r="A160" s="15"/>
      <c r="B160" s="3">
        <v>152</v>
      </c>
      <c r="C160" s="20">
        <f t="shared" si="14"/>
        <v>48458</v>
      </c>
      <c r="D160" s="61"/>
      <c r="E160" s="9" t="str">
        <f>IFERROR(IF(H159=0,"",H159*('Loan Details'!$D$10/12)),"")</f>
        <v/>
      </c>
      <c r="F160" s="9">
        <f>IFERROR(INDEX(INDEX('Loan Details'!$C$16:$D$27,,1),MATCH($C160,INDEX('Loan Details'!$C$16:$D$27,,2),0),1),0)</f>
        <v>0</v>
      </c>
      <c r="G160" s="9" t="str">
        <f t="shared" si="15"/>
        <v/>
      </c>
      <c r="H160" s="9" t="str">
        <f t="shared" si="16"/>
        <v/>
      </c>
      <c r="I160" s="61"/>
      <c r="J160" s="9" t="str">
        <f>IFERROR(IF(M159=0,"",M159*('Loan Details'!$G$10/12)),"")</f>
        <v/>
      </c>
      <c r="K160" s="9">
        <f>IFERROR(INDEX(INDEX('Loan Details'!$F$16:$G$27,,1),MATCH($C160,INDEX('Loan Details'!$F$16:$G$27,,2),0),1),0)</f>
        <v>0</v>
      </c>
      <c r="L160" s="9" t="str">
        <f t="shared" si="17"/>
        <v/>
      </c>
      <c r="M160" s="9" t="str">
        <f t="shared" si="18"/>
        <v/>
      </c>
      <c r="N160" s="61"/>
      <c r="O160" s="9" t="str">
        <f>IFERROR(IF(R159=0,"",R159*('Loan Details'!$J$10/12)),"")</f>
        <v/>
      </c>
      <c r="P160" s="9">
        <f>IFERROR(INDEX(INDEX('Loan Details'!$I$16:$J$27,,1),MATCH($C160,INDEX('Loan Details'!$I$16:$J$27,,2),0),1),0)</f>
        <v>0</v>
      </c>
      <c r="Q160" s="9" t="str">
        <f t="shared" si="19"/>
        <v/>
      </c>
      <c r="R160" s="9" t="str">
        <f t="shared" si="20"/>
        <v/>
      </c>
      <c r="S160" s="15"/>
    </row>
    <row r="161" spans="1:19" ht="20.25" thickTop="1" thickBot="1">
      <c r="A161" s="15"/>
      <c r="B161" s="3">
        <v>153</v>
      </c>
      <c r="C161" s="20">
        <f t="shared" si="14"/>
        <v>48488</v>
      </c>
      <c r="D161" s="61"/>
      <c r="E161" s="9" t="str">
        <f>IFERROR(IF(H160=0,"",H160*('Loan Details'!$D$10/12)),"")</f>
        <v/>
      </c>
      <c r="F161" s="9">
        <f>IFERROR(INDEX(INDEX('Loan Details'!$C$16:$D$27,,1),MATCH($C161,INDEX('Loan Details'!$C$16:$D$27,,2),0),1),0)</f>
        <v>0</v>
      </c>
      <c r="G161" s="9" t="str">
        <f t="shared" si="15"/>
        <v/>
      </c>
      <c r="H161" s="9" t="str">
        <f t="shared" si="16"/>
        <v/>
      </c>
      <c r="I161" s="61"/>
      <c r="J161" s="9" t="str">
        <f>IFERROR(IF(M160=0,"",M160*('Loan Details'!$G$10/12)),"")</f>
        <v/>
      </c>
      <c r="K161" s="9">
        <f>IFERROR(INDEX(INDEX('Loan Details'!$F$16:$G$27,,1),MATCH($C161,INDEX('Loan Details'!$F$16:$G$27,,2),0),1),0)</f>
        <v>0</v>
      </c>
      <c r="L161" s="9" t="str">
        <f t="shared" si="17"/>
        <v/>
      </c>
      <c r="M161" s="9" t="str">
        <f t="shared" si="18"/>
        <v/>
      </c>
      <c r="N161" s="61"/>
      <c r="O161" s="9" t="str">
        <f>IFERROR(IF(R160=0,"",R160*('Loan Details'!$J$10/12)),"")</f>
        <v/>
      </c>
      <c r="P161" s="9">
        <f>IFERROR(INDEX(INDEX('Loan Details'!$I$16:$J$27,,1),MATCH($C161,INDEX('Loan Details'!$I$16:$J$27,,2),0),1),0)</f>
        <v>0</v>
      </c>
      <c r="Q161" s="9" t="str">
        <f t="shared" si="19"/>
        <v/>
      </c>
      <c r="R161" s="9" t="str">
        <f t="shared" si="20"/>
        <v/>
      </c>
      <c r="S161" s="15"/>
    </row>
    <row r="162" spans="1:19" ht="20.25" thickTop="1" thickBot="1">
      <c r="A162" s="15"/>
      <c r="B162" s="3">
        <v>154</v>
      </c>
      <c r="C162" s="20">
        <f t="shared" si="14"/>
        <v>48519</v>
      </c>
      <c r="D162" s="61"/>
      <c r="E162" s="9" t="str">
        <f>IFERROR(IF(H161=0,"",H161*('Loan Details'!$D$10/12)),"")</f>
        <v/>
      </c>
      <c r="F162" s="9">
        <f>IFERROR(INDEX(INDEX('Loan Details'!$C$16:$D$27,,1),MATCH($C162,INDEX('Loan Details'!$C$16:$D$27,,2),0),1),0)</f>
        <v>0</v>
      </c>
      <c r="G162" s="9" t="str">
        <f t="shared" si="15"/>
        <v/>
      </c>
      <c r="H162" s="9" t="str">
        <f t="shared" si="16"/>
        <v/>
      </c>
      <c r="I162" s="61"/>
      <c r="J162" s="9" t="str">
        <f>IFERROR(IF(M161=0,"",M161*('Loan Details'!$G$10/12)),"")</f>
        <v/>
      </c>
      <c r="K162" s="9">
        <f>IFERROR(INDEX(INDEX('Loan Details'!$F$16:$G$27,,1),MATCH($C162,INDEX('Loan Details'!$F$16:$G$27,,2),0),1),0)</f>
        <v>0</v>
      </c>
      <c r="L162" s="9" t="str">
        <f t="shared" si="17"/>
        <v/>
      </c>
      <c r="M162" s="9" t="str">
        <f t="shared" si="18"/>
        <v/>
      </c>
      <c r="N162" s="61"/>
      <c r="O162" s="9" t="str">
        <f>IFERROR(IF(R161=0,"",R161*('Loan Details'!$J$10/12)),"")</f>
        <v/>
      </c>
      <c r="P162" s="9">
        <f>IFERROR(INDEX(INDEX('Loan Details'!$I$16:$J$27,,1),MATCH($C162,INDEX('Loan Details'!$I$16:$J$27,,2),0),1),0)</f>
        <v>0</v>
      </c>
      <c r="Q162" s="9" t="str">
        <f t="shared" si="19"/>
        <v/>
      </c>
      <c r="R162" s="9" t="str">
        <f t="shared" si="20"/>
        <v/>
      </c>
      <c r="S162" s="15"/>
    </row>
    <row r="163" spans="1:19" ht="20.25" thickTop="1" thickBot="1">
      <c r="A163" s="15"/>
      <c r="B163" s="3">
        <v>155</v>
      </c>
      <c r="C163" s="20">
        <f t="shared" si="14"/>
        <v>48549</v>
      </c>
      <c r="D163" s="61"/>
      <c r="E163" s="9" t="str">
        <f>IFERROR(IF(H162=0,"",H162*('Loan Details'!$D$10/12)),"")</f>
        <v/>
      </c>
      <c r="F163" s="9">
        <f>IFERROR(INDEX(INDEX('Loan Details'!$C$16:$D$27,,1),MATCH($C163,INDEX('Loan Details'!$C$16:$D$27,,2),0),1),0)</f>
        <v>0</v>
      </c>
      <c r="G163" s="9" t="str">
        <f t="shared" si="15"/>
        <v/>
      </c>
      <c r="H163" s="9" t="str">
        <f t="shared" si="16"/>
        <v/>
      </c>
      <c r="I163" s="61"/>
      <c r="J163" s="9" t="str">
        <f>IFERROR(IF(M162=0,"",M162*('Loan Details'!$G$10/12)),"")</f>
        <v/>
      </c>
      <c r="K163" s="9">
        <f>IFERROR(INDEX(INDEX('Loan Details'!$F$16:$G$27,,1),MATCH($C163,INDEX('Loan Details'!$F$16:$G$27,,2),0),1),0)</f>
        <v>0</v>
      </c>
      <c r="L163" s="9" t="str">
        <f t="shared" si="17"/>
        <v/>
      </c>
      <c r="M163" s="9" t="str">
        <f t="shared" si="18"/>
        <v/>
      </c>
      <c r="N163" s="61"/>
      <c r="O163" s="9" t="str">
        <f>IFERROR(IF(R162=0,"",R162*('Loan Details'!$J$10/12)),"")</f>
        <v/>
      </c>
      <c r="P163" s="9">
        <f>IFERROR(INDEX(INDEX('Loan Details'!$I$16:$J$27,,1),MATCH($C163,INDEX('Loan Details'!$I$16:$J$27,,2),0),1),0)</f>
        <v>0</v>
      </c>
      <c r="Q163" s="9" t="str">
        <f t="shared" si="19"/>
        <v/>
      </c>
      <c r="R163" s="9" t="str">
        <f t="shared" si="20"/>
        <v/>
      </c>
      <c r="S163" s="15"/>
    </row>
    <row r="164" spans="1:19" ht="20.25" thickTop="1" thickBot="1">
      <c r="A164" s="15"/>
      <c r="B164" s="3">
        <v>156</v>
      </c>
      <c r="C164" s="20">
        <f t="shared" si="14"/>
        <v>48580</v>
      </c>
      <c r="D164" s="61"/>
      <c r="E164" s="9" t="str">
        <f>IFERROR(IF(H163=0,"",H163*('Loan Details'!$D$10/12)),"")</f>
        <v/>
      </c>
      <c r="F164" s="9">
        <f>IFERROR(INDEX(INDEX('Loan Details'!$C$16:$D$27,,1),MATCH($C164,INDEX('Loan Details'!$C$16:$D$27,,2),0),1),0)</f>
        <v>0</v>
      </c>
      <c r="G164" s="9" t="str">
        <f t="shared" si="15"/>
        <v/>
      </c>
      <c r="H164" s="9" t="str">
        <f t="shared" si="16"/>
        <v/>
      </c>
      <c r="I164" s="61"/>
      <c r="J164" s="9" t="str">
        <f>IFERROR(IF(M163=0,"",M163*('Loan Details'!$G$10/12)),"")</f>
        <v/>
      </c>
      <c r="K164" s="9">
        <f>IFERROR(INDEX(INDEX('Loan Details'!$F$16:$G$27,,1),MATCH($C164,INDEX('Loan Details'!$F$16:$G$27,,2),0),1),0)</f>
        <v>0</v>
      </c>
      <c r="L164" s="9" t="str">
        <f t="shared" si="17"/>
        <v/>
      </c>
      <c r="M164" s="9" t="str">
        <f t="shared" si="18"/>
        <v/>
      </c>
      <c r="N164" s="61"/>
      <c r="O164" s="9" t="str">
        <f>IFERROR(IF(R163=0,"",R163*('Loan Details'!$J$10/12)),"")</f>
        <v/>
      </c>
      <c r="P164" s="9">
        <f>IFERROR(INDEX(INDEX('Loan Details'!$I$16:$J$27,,1),MATCH($C164,INDEX('Loan Details'!$I$16:$J$27,,2),0),1),0)</f>
        <v>0</v>
      </c>
      <c r="Q164" s="9" t="str">
        <f t="shared" si="19"/>
        <v/>
      </c>
      <c r="R164" s="9" t="str">
        <f t="shared" si="20"/>
        <v/>
      </c>
      <c r="S164" s="15"/>
    </row>
    <row r="165" spans="1:19" ht="20.25" thickTop="1" thickBot="1">
      <c r="A165" s="15"/>
      <c r="B165" s="3">
        <v>157</v>
      </c>
      <c r="C165" s="20">
        <f t="shared" si="14"/>
        <v>48611</v>
      </c>
      <c r="D165" s="61"/>
      <c r="E165" s="9" t="str">
        <f>IFERROR(IF(H164=0,"",H164*('Loan Details'!$D$10/12)),"")</f>
        <v/>
      </c>
      <c r="F165" s="9">
        <f>IFERROR(INDEX(INDEX('Loan Details'!$C$16:$D$27,,1),MATCH($C165,INDEX('Loan Details'!$C$16:$D$27,,2),0),1),0)</f>
        <v>0</v>
      </c>
      <c r="G165" s="9" t="str">
        <f t="shared" si="15"/>
        <v/>
      </c>
      <c r="H165" s="9" t="str">
        <f t="shared" si="16"/>
        <v/>
      </c>
      <c r="I165" s="61"/>
      <c r="J165" s="9" t="str">
        <f>IFERROR(IF(M164=0,"",M164*('Loan Details'!$G$10/12)),"")</f>
        <v/>
      </c>
      <c r="K165" s="9">
        <f>IFERROR(INDEX(INDEX('Loan Details'!$F$16:$G$27,,1),MATCH($C165,INDEX('Loan Details'!$F$16:$G$27,,2),0),1),0)</f>
        <v>0</v>
      </c>
      <c r="L165" s="9" t="str">
        <f t="shared" si="17"/>
        <v/>
      </c>
      <c r="M165" s="9" t="str">
        <f t="shared" si="18"/>
        <v/>
      </c>
      <c r="N165" s="61"/>
      <c r="O165" s="9" t="str">
        <f>IFERROR(IF(R164=0,"",R164*('Loan Details'!$J$10/12)),"")</f>
        <v/>
      </c>
      <c r="P165" s="9">
        <f>IFERROR(INDEX(INDEX('Loan Details'!$I$16:$J$27,,1),MATCH($C165,INDEX('Loan Details'!$I$16:$J$27,,2),0),1),0)</f>
        <v>0</v>
      </c>
      <c r="Q165" s="9" t="str">
        <f t="shared" si="19"/>
        <v/>
      </c>
      <c r="R165" s="9" t="str">
        <f t="shared" si="20"/>
        <v/>
      </c>
      <c r="S165" s="15"/>
    </row>
    <row r="166" spans="1:19" ht="20.25" thickTop="1" thickBot="1">
      <c r="A166" s="15"/>
      <c r="B166" s="3">
        <v>158</v>
      </c>
      <c r="C166" s="20">
        <f t="shared" si="14"/>
        <v>48639</v>
      </c>
      <c r="D166" s="61"/>
      <c r="E166" s="9" t="str">
        <f>IFERROR(IF(H165=0,"",H165*('Loan Details'!$D$10/12)),"")</f>
        <v/>
      </c>
      <c r="F166" s="9">
        <f>IFERROR(INDEX(INDEX('Loan Details'!$C$16:$D$27,,1),MATCH($C166,INDEX('Loan Details'!$C$16:$D$27,,2),0),1),0)</f>
        <v>0</v>
      </c>
      <c r="G166" s="9" t="str">
        <f t="shared" si="15"/>
        <v/>
      </c>
      <c r="H166" s="9" t="str">
        <f t="shared" si="16"/>
        <v/>
      </c>
      <c r="I166" s="61"/>
      <c r="J166" s="9" t="str">
        <f>IFERROR(IF(M165=0,"",M165*('Loan Details'!$G$10/12)),"")</f>
        <v/>
      </c>
      <c r="K166" s="9">
        <f>IFERROR(INDEX(INDEX('Loan Details'!$F$16:$G$27,,1),MATCH($C166,INDEX('Loan Details'!$F$16:$G$27,,2),0),1),0)</f>
        <v>0</v>
      </c>
      <c r="L166" s="9" t="str">
        <f t="shared" si="17"/>
        <v/>
      </c>
      <c r="M166" s="9" t="str">
        <f t="shared" si="18"/>
        <v/>
      </c>
      <c r="N166" s="61"/>
      <c r="O166" s="9" t="str">
        <f>IFERROR(IF(R165=0,"",R165*('Loan Details'!$J$10/12)),"")</f>
        <v/>
      </c>
      <c r="P166" s="9">
        <f>IFERROR(INDEX(INDEX('Loan Details'!$I$16:$J$27,,1),MATCH($C166,INDEX('Loan Details'!$I$16:$J$27,,2),0),1),0)</f>
        <v>0</v>
      </c>
      <c r="Q166" s="9" t="str">
        <f t="shared" si="19"/>
        <v/>
      </c>
      <c r="R166" s="9" t="str">
        <f t="shared" si="20"/>
        <v/>
      </c>
      <c r="S166" s="15"/>
    </row>
    <row r="167" spans="1:19" ht="20.25" thickTop="1" thickBot="1">
      <c r="A167" s="15"/>
      <c r="B167" s="3">
        <v>159</v>
      </c>
      <c r="C167" s="20">
        <f t="shared" si="14"/>
        <v>48670</v>
      </c>
      <c r="D167" s="61"/>
      <c r="E167" s="9" t="str">
        <f>IFERROR(IF(H166=0,"",H166*('Loan Details'!$D$10/12)),"")</f>
        <v/>
      </c>
      <c r="F167" s="9">
        <f>IFERROR(INDEX(INDEX('Loan Details'!$C$16:$D$27,,1),MATCH($C167,INDEX('Loan Details'!$C$16:$D$27,,2),0),1),0)</f>
        <v>0</v>
      </c>
      <c r="G167" s="9" t="str">
        <f t="shared" si="15"/>
        <v/>
      </c>
      <c r="H167" s="9" t="str">
        <f t="shared" si="16"/>
        <v/>
      </c>
      <c r="I167" s="61"/>
      <c r="J167" s="9" t="str">
        <f>IFERROR(IF(M166=0,"",M166*('Loan Details'!$G$10/12)),"")</f>
        <v/>
      </c>
      <c r="K167" s="9">
        <f>IFERROR(INDEX(INDEX('Loan Details'!$F$16:$G$27,,1),MATCH($C167,INDEX('Loan Details'!$F$16:$G$27,,2),0),1),0)</f>
        <v>0</v>
      </c>
      <c r="L167" s="9" t="str">
        <f t="shared" si="17"/>
        <v/>
      </c>
      <c r="M167" s="9" t="str">
        <f t="shared" si="18"/>
        <v/>
      </c>
      <c r="N167" s="61"/>
      <c r="O167" s="9" t="str">
        <f>IFERROR(IF(R166=0,"",R166*('Loan Details'!$J$10/12)),"")</f>
        <v/>
      </c>
      <c r="P167" s="9">
        <f>IFERROR(INDEX(INDEX('Loan Details'!$I$16:$J$27,,1),MATCH($C167,INDEX('Loan Details'!$I$16:$J$27,,2),0),1),0)</f>
        <v>0</v>
      </c>
      <c r="Q167" s="9" t="str">
        <f t="shared" si="19"/>
        <v/>
      </c>
      <c r="R167" s="9" t="str">
        <f t="shared" si="20"/>
        <v/>
      </c>
      <c r="S167" s="15"/>
    </row>
    <row r="168" spans="1:19" ht="20.25" thickTop="1" thickBot="1">
      <c r="A168" s="15"/>
      <c r="B168" s="3">
        <v>160</v>
      </c>
      <c r="C168" s="20">
        <f t="shared" si="14"/>
        <v>48700</v>
      </c>
      <c r="D168" s="61"/>
      <c r="E168" s="9" t="str">
        <f>IFERROR(IF(H167=0,"",H167*('Loan Details'!$D$10/12)),"")</f>
        <v/>
      </c>
      <c r="F168" s="9">
        <f>IFERROR(INDEX(INDEX('Loan Details'!$C$16:$D$27,,1),MATCH($C168,INDEX('Loan Details'!$C$16:$D$27,,2),0),1),0)</f>
        <v>0</v>
      </c>
      <c r="G168" s="9" t="str">
        <f t="shared" si="15"/>
        <v/>
      </c>
      <c r="H168" s="9" t="str">
        <f t="shared" si="16"/>
        <v/>
      </c>
      <c r="I168" s="61"/>
      <c r="J168" s="9" t="str">
        <f>IFERROR(IF(M167=0,"",M167*('Loan Details'!$G$10/12)),"")</f>
        <v/>
      </c>
      <c r="K168" s="9">
        <f>IFERROR(INDEX(INDEX('Loan Details'!$F$16:$G$27,,1),MATCH($C168,INDEX('Loan Details'!$F$16:$G$27,,2),0),1),0)</f>
        <v>0</v>
      </c>
      <c r="L168" s="9" t="str">
        <f t="shared" si="17"/>
        <v/>
      </c>
      <c r="M168" s="9" t="str">
        <f t="shared" si="18"/>
        <v/>
      </c>
      <c r="N168" s="61"/>
      <c r="O168" s="9" t="str">
        <f>IFERROR(IF(R167=0,"",R167*('Loan Details'!$J$10/12)),"")</f>
        <v/>
      </c>
      <c r="P168" s="9">
        <f>IFERROR(INDEX(INDEX('Loan Details'!$I$16:$J$27,,1),MATCH($C168,INDEX('Loan Details'!$I$16:$J$27,,2),0),1),0)</f>
        <v>0</v>
      </c>
      <c r="Q168" s="9" t="str">
        <f t="shared" si="19"/>
        <v/>
      </c>
      <c r="R168" s="9" t="str">
        <f t="shared" si="20"/>
        <v/>
      </c>
      <c r="S168" s="15"/>
    </row>
    <row r="169" spans="1:19" ht="20.25" thickTop="1" thickBot="1">
      <c r="A169" s="15"/>
      <c r="B169" s="3">
        <v>161</v>
      </c>
      <c r="C169" s="20">
        <f t="shared" si="14"/>
        <v>48731</v>
      </c>
      <c r="D169" s="61"/>
      <c r="E169" s="9" t="str">
        <f>IFERROR(IF(H168=0,"",H168*('Loan Details'!$D$10/12)),"")</f>
        <v/>
      </c>
      <c r="F169" s="9">
        <f>IFERROR(INDEX(INDEX('Loan Details'!$C$16:$D$27,,1),MATCH($C169,INDEX('Loan Details'!$C$16:$D$27,,2),0),1),0)</f>
        <v>0</v>
      </c>
      <c r="G169" s="9" t="str">
        <f t="shared" si="15"/>
        <v/>
      </c>
      <c r="H169" s="9" t="str">
        <f t="shared" si="16"/>
        <v/>
      </c>
      <c r="I169" s="61"/>
      <c r="J169" s="9" t="str">
        <f>IFERROR(IF(M168=0,"",M168*('Loan Details'!$G$10/12)),"")</f>
        <v/>
      </c>
      <c r="K169" s="9">
        <f>IFERROR(INDEX(INDEX('Loan Details'!$F$16:$G$27,,1),MATCH($C169,INDEX('Loan Details'!$F$16:$G$27,,2),0),1),0)</f>
        <v>0</v>
      </c>
      <c r="L169" s="9" t="str">
        <f t="shared" si="17"/>
        <v/>
      </c>
      <c r="M169" s="9" t="str">
        <f t="shared" si="18"/>
        <v/>
      </c>
      <c r="N169" s="61"/>
      <c r="O169" s="9" t="str">
        <f>IFERROR(IF(R168=0,"",R168*('Loan Details'!$J$10/12)),"")</f>
        <v/>
      </c>
      <c r="P169" s="9">
        <f>IFERROR(INDEX(INDEX('Loan Details'!$I$16:$J$27,,1),MATCH($C169,INDEX('Loan Details'!$I$16:$J$27,,2),0),1),0)</f>
        <v>0</v>
      </c>
      <c r="Q169" s="9" t="str">
        <f t="shared" si="19"/>
        <v/>
      </c>
      <c r="R169" s="9" t="str">
        <f t="shared" si="20"/>
        <v/>
      </c>
      <c r="S169" s="15"/>
    </row>
    <row r="170" spans="1:19" ht="20.25" thickTop="1" thickBot="1">
      <c r="A170" s="15"/>
      <c r="B170" s="3">
        <v>162</v>
      </c>
      <c r="C170" s="20">
        <f t="shared" si="14"/>
        <v>48761</v>
      </c>
      <c r="D170" s="61"/>
      <c r="E170" s="9" t="str">
        <f>IFERROR(IF(H169=0,"",H169*('Loan Details'!$D$10/12)),"")</f>
        <v/>
      </c>
      <c r="F170" s="9">
        <f>IFERROR(INDEX(INDEX('Loan Details'!$C$16:$D$27,,1),MATCH($C170,INDEX('Loan Details'!$C$16:$D$27,,2),0),1),0)</f>
        <v>0</v>
      </c>
      <c r="G170" s="9" t="str">
        <f t="shared" si="15"/>
        <v/>
      </c>
      <c r="H170" s="9" t="str">
        <f t="shared" si="16"/>
        <v/>
      </c>
      <c r="I170" s="61"/>
      <c r="J170" s="9" t="str">
        <f>IFERROR(IF(M169=0,"",M169*('Loan Details'!$G$10/12)),"")</f>
        <v/>
      </c>
      <c r="K170" s="9">
        <f>IFERROR(INDEX(INDEX('Loan Details'!$F$16:$G$27,,1),MATCH($C170,INDEX('Loan Details'!$F$16:$G$27,,2),0),1),0)</f>
        <v>0</v>
      </c>
      <c r="L170" s="9" t="str">
        <f t="shared" si="17"/>
        <v/>
      </c>
      <c r="M170" s="9" t="str">
        <f t="shared" si="18"/>
        <v/>
      </c>
      <c r="N170" s="61"/>
      <c r="O170" s="9" t="str">
        <f>IFERROR(IF(R169=0,"",R169*('Loan Details'!$J$10/12)),"")</f>
        <v/>
      </c>
      <c r="P170" s="9">
        <f>IFERROR(INDEX(INDEX('Loan Details'!$I$16:$J$27,,1),MATCH($C170,INDEX('Loan Details'!$I$16:$J$27,,2),0),1),0)</f>
        <v>0</v>
      </c>
      <c r="Q170" s="9" t="str">
        <f t="shared" si="19"/>
        <v/>
      </c>
      <c r="R170" s="9" t="str">
        <f t="shared" si="20"/>
        <v/>
      </c>
      <c r="S170" s="15"/>
    </row>
    <row r="171" spans="1:19" ht="20.25" thickTop="1" thickBot="1">
      <c r="A171" s="15"/>
      <c r="B171" s="3">
        <v>163</v>
      </c>
      <c r="C171" s="20">
        <f t="shared" si="14"/>
        <v>48792</v>
      </c>
      <c r="D171" s="61"/>
      <c r="E171" s="9" t="str">
        <f>IFERROR(IF(H170=0,"",H170*('Loan Details'!$D$10/12)),"")</f>
        <v/>
      </c>
      <c r="F171" s="9">
        <f>IFERROR(INDEX(INDEX('Loan Details'!$C$16:$D$27,,1),MATCH($C171,INDEX('Loan Details'!$C$16:$D$27,,2),0),1),0)</f>
        <v>0</v>
      </c>
      <c r="G171" s="9" t="str">
        <f t="shared" si="15"/>
        <v/>
      </c>
      <c r="H171" s="9" t="str">
        <f t="shared" si="16"/>
        <v/>
      </c>
      <c r="I171" s="61"/>
      <c r="J171" s="9" t="str">
        <f>IFERROR(IF(M170=0,"",M170*('Loan Details'!$G$10/12)),"")</f>
        <v/>
      </c>
      <c r="K171" s="9">
        <f>IFERROR(INDEX(INDEX('Loan Details'!$F$16:$G$27,,1),MATCH($C171,INDEX('Loan Details'!$F$16:$G$27,,2),0),1),0)</f>
        <v>0</v>
      </c>
      <c r="L171" s="9" t="str">
        <f t="shared" si="17"/>
        <v/>
      </c>
      <c r="M171" s="9" t="str">
        <f t="shared" si="18"/>
        <v/>
      </c>
      <c r="N171" s="61"/>
      <c r="O171" s="9" t="str">
        <f>IFERROR(IF(R170=0,"",R170*('Loan Details'!$J$10/12)),"")</f>
        <v/>
      </c>
      <c r="P171" s="9">
        <f>IFERROR(INDEX(INDEX('Loan Details'!$I$16:$J$27,,1),MATCH($C171,INDEX('Loan Details'!$I$16:$J$27,,2),0),1),0)</f>
        <v>0</v>
      </c>
      <c r="Q171" s="9" t="str">
        <f t="shared" si="19"/>
        <v/>
      </c>
      <c r="R171" s="9" t="str">
        <f t="shared" si="20"/>
        <v/>
      </c>
      <c r="S171" s="15"/>
    </row>
    <row r="172" spans="1:19" ht="20.25" thickTop="1" thickBot="1">
      <c r="A172" s="15"/>
      <c r="B172" s="3">
        <v>164</v>
      </c>
      <c r="C172" s="20">
        <f t="shared" si="14"/>
        <v>48823</v>
      </c>
      <c r="D172" s="61"/>
      <c r="E172" s="9" t="str">
        <f>IFERROR(IF(H171=0,"",H171*('Loan Details'!$D$10/12)),"")</f>
        <v/>
      </c>
      <c r="F172" s="9">
        <f>IFERROR(INDEX(INDEX('Loan Details'!$C$16:$D$27,,1),MATCH($C172,INDEX('Loan Details'!$C$16:$D$27,,2),0),1),0)</f>
        <v>0</v>
      </c>
      <c r="G172" s="9" t="str">
        <f t="shared" si="15"/>
        <v/>
      </c>
      <c r="H172" s="9" t="str">
        <f t="shared" si="16"/>
        <v/>
      </c>
      <c r="I172" s="61"/>
      <c r="J172" s="9" t="str">
        <f>IFERROR(IF(M171=0,"",M171*('Loan Details'!$G$10/12)),"")</f>
        <v/>
      </c>
      <c r="K172" s="9">
        <f>IFERROR(INDEX(INDEX('Loan Details'!$F$16:$G$27,,1),MATCH($C172,INDEX('Loan Details'!$F$16:$G$27,,2),0),1),0)</f>
        <v>0</v>
      </c>
      <c r="L172" s="9" t="str">
        <f t="shared" si="17"/>
        <v/>
      </c>
      <c r="M172" s="9" t="str">
        <f t="shared" si="18"/>
        <v/>
      </c>
      <c r="N172" s="61"/>
      <c r="O172" s="9" t="str">
        <f>IFERROR(IF(R171=0,"",R171*('Loan Details'!$J$10/12)),"")</f>
        <v/>
      </c>
      <c r="P172" s="9">
        <f>IFERROR(INDEX(INDEX('Loan Details'!$I$16:$J$27,,1),MATCH($C172,INDEX('Loan Details'!$I$16:$J$27,,2),0),1),0)</f>
        <v>0</v>
      </c>
      <c r="Q172" s="9" t="str">
        <f t="shared" si="19"/>
        <v/>
      </c>
      <c r="R172" s="9" t="str">
        <f t="shared" si="20"/>
        <v/>
      </c>
      <c r="S172" s="15"/>
    </row>
    <row r="173" spans="1:19" ht="20.25" thickTop="1" thickBot="1">
      <c r="A173" s="15"/>
      <c r="B173" s="3">
        <v>165</v>
      </c>
      <c r="C173" s="20">
        <f t="shared" si="14"/>
        <v>48853</v>
      </c>
      <c r="D173" s="61"/>
      <c r="E173" s="9" t="str">
        <f>IFERROR(IF(H172=0,"",H172*('Loan Details'!$D$10/12)),"")</f>
        <v/>
      </c>
      <c r="F173" s="9">
        <f>IFERROR(INDEX(INDEX('Loan Details'!$C$16:$D$27,,1),MATCH($C173,INDEX('Loan Details'!$C$16:$D$27,,2),0),1),0)</f>
        <v>0</v>
      </c>
      <c r="G173" s="9" t="str">
        <f t="shared" si="15"/>
        <v/>
      </c>
      <c r="H173" s="9" t="str">
        <f t="shared" si="16"/>
        <v/>
      </c>
      <c r="I173" s="61"/>
      <c r="J173" s="9" t="str">
        <f>IFERROR(IF(M172=0,"",M172*('Loan Details'!$G$10/12)),"")</f>
        <v/>
      </c>
      <c r="K173" s="9">
        <f>IFERROR(INDEX(INDEX('Loan Details'!$F$16:$G$27,,1),MATCH($C173,INDEX('Loan Details'!$F$16:$G$27,,2),0),1),0)</f>
        <v>0</v>
      </c>
      <c r="L173" s="9" t="str">
        <f t="shared" si="17"/>
        <v/>
      </c>
      <c r="M173" s="9" t="str">
        <f t="shared" si="18"/>
        <v/>
      </c>
      <c r="N173" s="61"/>
      <c r="O173" s="9" t="str">
        <f>IFERROR(IF(R172=0,"",R172*('Loan Details'!$J$10/12)),"")</f>
        <v/>
      </c>
      <c r="P173" s="9">
        <f>IFERROR(INDEX(INDEX('Loan Details'!$I$16:$J$27,,1),MATCH($C173,INDEX('Loan Details'!$I$16:$J$27,,2),0),1),0)</f>
        <v>0</v>
      </c>
      <c r="Q173" s="9" t="str">
        <f t="shared" si="19"/>
        <v/>
      </c>
      <c r="R173" s="9" t="str">
        <f t="shared" si="20"/>
        <v/>
      </c>
      <c r="S173" s="15"/>
    </row>
    <row r="174" spans="1:19" ht="20.25" thickTop="1" thickBot="1">
      <c r="A174" s="15"/>
      <c r="B174" s="3">
        <v>166</v>
      </c>
      <c r="C174" s="20">
        <f t="shared" si="14"/>
        <v>48884</v>
      </c>
      <c r="D174" s="61"/>
      <c r="E174" s="9" t="str">
        <f>IFERROR(IF(H173=0,"",H173*('Loan Details'!$D$10/12)),"")</f>
        <v/>
      </c>
      <c r="F174" s="9">
        <f>IFERROR(INDEX(INDEX('Loan Details'!$C$16:$D$27,,1),MATCH($C174,INDEX('Loan Details'!$C$16:$D$27,,2),0),1),0)</f>
        <v>0</v>
      </c>
      <c r="G174" s="9" t="str">
        <f t="shared" si="15"/>
        <v/>
      </c>
      <c r="H174" s="9" t="str">
        <f t="shared" si="16"/>
        <v/>
      </c>
      <c r="I174" s="61"/>
      <c r="J174" s="9" t="str">
        <f>IFERROR(IF(M173=0,"",M173*('Loan Details'!$G$10/12)),"")</f>
        <v/>
      </c>
      <c r="K174" s="9">
        <f>IFERROR(INDEX(INDEX('Loan Details'!$F$16:$G$27,,1),MATCH($C174,INDEX('Loan Details'!$F$16:$G$27,,2),0),1),0)</f>
        <v>0</v>
      </c>
      <c r="L174" s="9" t="str">
        <f t="shared" si="17"/>
        <v/>
      </c>
      <c r="M174" s="9" t="str">
        <f t="shared" si="18"/>
        <v/>
      </c>
      <c r="N174" s="61"/>
      <c r="O174" s="9" t="str">
        <f>IFERROR(IF(R173=0,"",R173*('Loan Details'!$J$10/12)),"")</f>
        <v/>
      </c>
      <c r="P174" s="9">
        <f>IFERROR(INDEX(INDEX('Loan Details'!$I$16:$J$27,,1),MATCH($C174,INDEX('Loan Details'!$I$16:$J$27,,2),0),1),0)</f>
        <v>0</v>
      </c>
      <c r="Q174" s="9" t="str">
        <f t="shared" si="19"/>
        <v/>
      </c>
      <c r="R174" s="9" t="str">
        <f t="shared" si="20"/>
        <v/>
      </c>
      <c r="S174" s="15"/>
    </row>
    <row r="175" spans="1:19" ht="20.25" thickTop="1" thickBot="1">
      <c r="A175" s="15"/>
      <c r="B175" s="3">
        <v>167</v>
      </c>
      <c r="C175" s="20">
        <f t="shared" si="14"/>
        <v>48914</v>
      </c>
      <c r="D175" s="61"/>
      <c r="E175" s="9" t="str">
        <f>IFERROR(IF(H174=0,"",H174*('Loan Details'!$D$10/12)),"")</f>
        <v/>
      </c>
      <c r="F175" s="9">
        <f>IFERROR(INDEX(INDEX('Loan Details'!$C$16:$D$27,,1),MATCH($C175,INDEX('Loan Details'!$C$16:$D$27,,2),0),1),0)</f>
        <v>0</v>
      </c>
      <c r="G175" s="9" t="str">
        <f t="shared" si="15"/>
        <v/>
      </c>
      <c r="H175" s="9" t="str">
        <f t="shared" si="16"/>
        <v/>
      </c>
      <c r="I175" s="61"/>
      <c r="J175" s="9" t="str">
        <f>IFERROR(IF(M174=0,"",M174*('Loan Details'!$G$10/12)),"")</f>
        <v/>
      </c>
      <c r="K175" s="9">
        <f>IFERROR(INDEX(INDEX('Loan Details'!$F$16:$G$27,,1),MATCH($C175,INDEX('Loan Details'!$F$16:$G$27,,2),0),1),0)</f>
        <v>0</v>
      </c>
      <c r="L175" s="9" t="str">
        <f t="shared" si="17"/>
        <v/>
      </c>
      <c r="M175" s="9" t="str">
        <f t="shared" si="18"/>
        <v/>
      </c>
      <c r="N175" s="61"/>
      <c r="O175" s="9" t="str">
        <f>IFERROR(IF(R174=0,"",R174*('Loan Details'!$J$10/12)),"")</f>
        <v/>
      </c>
      <c r="P175" s="9">
        <f>IFERROR(INDEX(INDEX('Loan Details'!$I$16:$J$27,,1),MATCH($C175,INDEX('Loan Details'!$I$16:$J$27,,2),0),1),0)</f>
        <v>0</v>
      </c>
      <c r="Q175" s="9" t="str">
        <f t="shared" si="19"/>
        <v/>
      </c>
      <c r="R175" s="9" t="str">
        <f t="shared" si="20"/>
        <v/>
      </c>
      <c r="S175" s="15"/>
    </row>
    <row r="176" spans="1:19" ht="20.25" thickTop="1" thickBot="1">
      <c r="A176" s="15"/>
      <c r="B176" s="3">
        <v>168</v>
      </c>
      <c r="C176" s="20">
        <f t="shared" si="14"/>
        <v>48945</v>
      </c>
      <c r="D176" s="61"/>
      <c r="E176" s="9" t="str">
        <f>IFERROR(IF(H175=0,"",H175*('Loan Details'!$D$10/12)),"")</f>
        <v/>
      </c>
      <c r="F176" s="9">
        <f>IFERROR(INDEX(INDEX('Loan Details'!$C$16:$D$27,,1),MATCH($C176,INDEX('Loan Details'!$C$16:$D$27,,2),0),1),0)</f>
        <v>0</v>
      </c>
      <c r="G176" s="9" t="str">
        <f t="shared" si="15"/>
        <v/>
      </c>
      <c r="H176" s="9" t="str">
        <f t="shared" si="16"/>
        <v/>
      </c>
      <c r="I176" s="61"/>
      <c r="J176" s="9" t="str">
        <f>IFERROR(IF(M175=0,"",M175*('Loan Details'!$G$10/12)),"")</f>
        <v/>
      </c>
      <c r="K176" s="9">
        <f>IFERROR(INDEX(INDEX('Loan Details'!$F$16:$G$27,,1),MATCH($C176,INDEX('Loan Details'!$F$16:$G$27,,2),0),1),0)</f>
        <v>0</v>
      </c>
      <c r="L176" s="9" t="str">
        <f t="shared" si="17"/>
        <v/>
      </c>
      <c r="M176" s="9" t="str">
        <f t="shared" si="18"/>
        <v/>
      </c>
      <c r="N176" s="61"/>
      <c r="O176" s="9" t="str">
        <f>IFERROR(IF(R175=0,"",R175*('Loan Details'!$J$10/12)),"")</f>
        <v/>
      </c>
      <c r="P176" s="9">
        <f>IFERROR(INDEX(INDEX('Loan Details'!$I$16:$J$27,,1),MATCH($C176,INDEX('Loan Details'!$I$16:$J$27,,2),0),1),0)</f>
        <v>0</v>
      </c>
      <c r="Q176" s="9" t="str">
        <f t="shared" si="19"/>
        <v/>
      </c>
      <c r="R176" s="9" t="str">
        <f t="shared" si="20"/>
        <v/>
      </c>
      <c r="S176" s="15"/>
    </row>
    <row r="177" spans="1:19" ht="20.25" thickTop="1" thickBot="1">
      <c r="A177" s="15"/>
      <c r="B177" s="3">
        <v>169</v>
      </c>
      <c r="C177" s="20">
        <f t="shared" si="14"/>
        <v>48976</v>
      </c>
      <c r="D177" s="61"/>
      <c r="E177" s="9" t="str">
        <f>IFERROR(IF(H176=0,"",H176*('Loan Details'!$D$10/12)),"")</f>
        <v/>
      </c>
      <c r="F177" s="9">
        <f>IFERROR(INDEX(INDEX('Loan Details'!$C$16:$D$27,,1),MATCH($C177,INDEX('Loan Details'!$C$16:$D$27,,2),0),1),0)</f>
        <v>0</v>
      </c>
      <c r="G177" s="9" t="str">
        <f t="shared" si="15"/>
        <v/>
      </c>
      <c r="H177" s="9" t="str">
        <f t="shared" si="16"/>
        <v/>
      </c>
      <c r="I177" s="61"/>
      <c r="J177" s="9" t="str">
        <f>IFERROR(IF(M176=0,"",M176*('Loan Details'!$G$10/12)),"")</f>
        <v/>
      </c>
      <c r="K177" s="9">
        <f>IFERROR(INDEX(INDEX('Loan Details'!$F$16:$G$27,,1),MATCH($C177,INDEX('Loan Details'!$F$16:$G$27,,2),0),1),0)</f>
        <v>0</v>
      </c>
      <c r="L177" s="9" t="str">
        <f t="shared" si="17"/>
        <v/>
      </c>
      <c r="M177" s="9" t="str">
        <f t="shared" si="18"/>
        <v/>
      </c>
      <c r="N177" s="61"/>
      <c r="O177" s="9" t="str">
        <f>IFERROR(IF(R176=0,"",R176*('Loan Details'!$J$10/12)),"")</f>
        <v/>
      </c>
      <c r="P177" s="9">
        <f>IFERROR(INDEX(INDEX('Loan Details'!$I$16:$J$27,,1),MATCH($C177,INDEX('Loan Details'!$I$16:$J$27,,2),0),1),0)</f>
        <v>0</v>
      </c>
      <c r="Q177" s="9" t="str">
        <f t="shared" si="19"/>
        <v/>
      </c>
      <c r="R177" s="9" t="str">
        <f t="shared" si="20"/>
        <v/>
      </c>
      <c r="S177" s="15"/>
    </row>
    <row r="178" spans="1:19" ht="20.25" thickTop="1" thickBot="1">
      <c r="A178" s="15"/>
      <c r="B178" s="3">
        <v>170</v>
      </c>
      <c r="C178" s="20">
        <f t="shared" si="14"/>
        <v>49004</v>
      </c>
      <c r="D178" s="61"/>
      <c r="E178" s="9" t="str">
        <f>IFERROR(IF(H177=0,"",H177*('Loan Details'!$D$10/12)),"")</f>
        <v/>
      </c>
      <c r="F178" s="9">
        <f>IFERROR(INDEX(INDEX('Loan Details'!$C$16:$D$27,,1),MATCH($C178,INDEX('Loan Details'!$C$16:$D$27,,2),0),1),0)</f>
        <v>0</v>
      </c>
      <c r="G178" s="9" t="str">
        <f t="shared" si="15"/>
        <v/>
      </c>
      <c r="H178" s="9" t="str">
        <f t="shared" si="16"/>
        <v/>
      </c>
      <c r="I178" s="61"/>
      <c r="J178" s="9" t="str">
        <f>IFERROR(IF(M177=0,"",M177*('Loan Details'!$G$10/12)),"")</f>
        <v/>
      </c>
      <c r="K178" s="9">
        <f>IFERROR(INDEX(INDEX('Loan Details'!$F$16:$G$27,,1),MATCH($C178,INDEX('Loan Details'!$F$16:$G$27,,2),0),1),0)</f>
        <v>0</v>
      </c>
      <c r="L178" s="9" t="str">
        <f t="shared" si="17"/>
        <v/>
      </c>
      <c r="M178" s="9" t="str">
        <f t="shared" si="18"/>
        <v/>
      </c>
      <c r="N178" s="61"/>
      <c r="O178" s="9" t="str">
        <f>IFERROR(IF(R177=0,"",R177*('Loan Details'!$J$10/12)),"")</f>
        <v/>
      </c>
      <c r="P178" s="9">
        <f>IFERROR(INDEX(INDEX('Loan Details'!$I$16:$J$27,,1),MATCH($C178,INDEX('Loan Details'!$I$16:$J$27,,2),0),1),0)</f>
        <v>0</v>
      </c>
      <c r="Q178" s="9" t="str">
        <f t="shared" si="19"/>
        <v/>
      </c>
      <c r="R178" s="9" t="str">
        <f t="shared" si="20"/>
        <v/>
      </c>
      <c r="S178" s="15"/>
    </row>
    <row r="179" spans="1:19" ht="20.25" thickTop="1" thickBot="1">
      <c r="A179" s="15"/>
      <c r="B179" s="3">
        <v>171</v>
      </c>
      <c r="C179" s="20">
        <f t="shared" si="14"/>
        <v>49035</v>
      </c>
      <c r="D179" s="61"/>
      <c r="E179" s="9" t="str">
        <f>IFERROR(IF(H178=0,"",H178*('Loan Details'!$D$10/12)),"")</f>
        <v/>
      </c>
      <c r="F179" s="9">
        <f>IFERROR(INDEX(INDEX('Loan Details'!$C$16:$D$27,,1),MATCH($C179,INDEX('Loan Details'!$C$16:$D$27,,2),0),1),0)</f>
        <v>0</v>
      </c>
      <c r="G179" s="9" t="str">
        <f t="shared" si="15"/>
        <v/>
      </c>
      <c r="H179" s="9" t="str">
        <f t="shared" si="16"/>
        <v/>
      </c>
      <c r="I179" s="61"/>
      <c r="J179" s="9" t="str">
        <f>IFERROR(IF(M178=0,"",M178*('Loan Details'!$G$10/12)),"")</f>
        <v/>
      </c>
      <c r="K179" s="9">
        <f>IFERROR(INDEX(INDEX('Loan Details'!$F$16:$G$27,,1),MATCH($C179,INDEX('Loan Details'!$F$16:$G$27,,2),0),1),0)</f>
        <v>0</v>
      </c>
      <c r="L179" s="9" t="str">
        <f t="shared" si="17"/>
        <v/>
      </c>
      <c r="M179" s="9" t="str">
        <f t="shared" si="18"/>
        <v/>
      </c>
      <c r="N179" s="61"/>
      <c r="O179" s="9" t="str">
        <f>IFERROR(IF(R178=0,"",R178*('Loan Details'!$J$10/12)),"")</f>
        <v/>
      </c>
      <c r="P179" s="9">
        <f>IFERROR(INDEX(INDEX('Loan Details'!$I$16:$J$27,,1),MATCH($C179,INDEX('Loan Details'!$I$16:$J$27,,2),0),1),0)</f>
        <v>0</v>
      </c>
      <c r="Q179" s="9" t="str">
        <f t="shared" si="19"/>
        <v/>
      </c>
      <c r="R179" s="9" t="str">
        <f t="shared" si="20"/>
        <v/>
      </c>
      <c r="S179" s="15"/>
    </row>
    <row r="180" spans="1:19" ht="20.25" thickTop="1" thickBot="1">
      <c r="A180" s="15"/>
      <c r="B180" s="3">
        <v>172</v>
      </c>
      <c r="C180" s="20">
        <f t="shared" si="14"/>
        <v>49065</v>
      </c>
      <c r="D180" s="61"/>
      <c r="E180" s="9" t="str">
        <f>IFERROR(IF(H179=0,"",H179*('Loan Details'!$D$10/12)),"")</f>
        <v/>
      </c>
      <c r="F180" s="9">
        <f>IFERROR(INDEX(INDEX('Loan Details'!$C$16:$D$27,,1),MATCH($C180,INDEX('Loan Details'!$C$16:$D$27,,2),0),1),0)</f>
        <v>0</v>
      </c>
      <c r="G180" s="9" t="str">
        <f t="shared" si="15"/>
        <v/>
      </c>
      <c r="H180" s="9" t="str">
        <f t="shared" si="16"/>
        <v/>
      </c>
      <c r="I180" s="61"/>
      <c r="J180" s="9" t="str">
        <f>IFERROR(IF(M179=0,"",M179*('Loan Details'!$G$10/12)),"")</f>
        <v/>
      </c>
      <c r="K180" s="9">
        <f>IFERROR(INDEX(INDEX('Loan Details'!$F$16:$G$27,,1),MATCH($C180,INDEX('Loan Details'!$F$16:$G$27,,2),0),1),0)</f>
        <v>0</v>
      </c>
      <c r="L180" s="9" t="str">
        <f t="shared" si="17"/>
        <v/>
      </c>
      <c r="M180" s="9" t="str">
        <f t="shared" si="18"/>
        <v/>
      </c>
      <c r="N180" s="61"/>
      <c r="O180" s="9" t="str">
        <f>IFERROR(IF(R179=0,"",R179*('Loan Details'!$J$10/12)),"")</f>
        <v/>
      </c>
      <c r="P180" s="9">
        <f>IFERROR(INDEX(INDEX('Loan Details'!$I$16:$J$27,,1),MATCH($C180,INDEX('Loan Details'!$I$16:$J$27,,2),0),1),0)</f>
        <v>0</v>
      </c>
      <c r="Q180" s="9" t="str">
        <f t="shared" si="19"/>
        <v/>
      </c>
      <c r="R180" s="9" t="str">
        <f t="shared" si="20"/>
        <v/>
      </c>
      <c r="S180" s="15"/>
    </row>
    <row r="181" spans="1:19" ht="20.25" thickTop="1" thickBot="1">
      <c r="A181" s="15"/>
      <c r="B181" s="3">
        <v>173</v>
      </c>
      <c r="C181" s="20">
        <f t="shared" si="14"/>
        <v>49096</v>
      </c>
      <c r="D181" s="61"/>
      <c r="E181" s="9" t="str">
        <f>IFERROR(IF(H180=0,"",H180*('Loan Details'!$D$10/12)),"")</f>
        <v/>
      </c>
      <c r="F181" s="9">
        <f>IFERROR(INDEX(INDEX('Loan Details'!$C$16:$D$27,,1),MATCH($C181,INDEX('Loan Details'!$C$16:$D$27,,2),0),1),0)</f>
        <v>0</v>
      </c>
      <c r="G181" s="9" t="str">
        <f t="shared" si="15"/>
        <v/>
      </c>
      <c r="H181" s="9" t="str">
        <f t="shared" si="16"/>
        <v/>
      </c>
      <c r="I181" s="61"/>
      <c r="J181" s="9" t="str">
        <f>IFERROR(IF(M180=0,"",M180*('Loan Details'!$G$10/12)),"")</f>
        <v/>
      </c>
      <c r="K181" s="9">
        <f>IFERROR(INDEX(INDEX('Loan Details'!$F$16:$G$27,,1),MATCH($C181,INDEX('Loan Details'!$F$16:$G$27,,2),0),1),0)</f>
        <v>0</v>
      </c>
      <c r="L181" s="9" t="str">
        <f t="shared" si="17"/>
        <v/>
      </c>
      <c r="M181" s="9" t="str">
        <f t="shared" si="18"/>
        <v/>
      </c>
      <c r="N181" s="61"/>
      <c r="O181" s="9" t="str">
        <f>IFERROR(IF(R180=0,"",R180*('Loan Details'!$J$10/12)),"")</f>
        <v/>
      </c>
      <c r="P181" s="9">
        <f>IFERROR(INDEX(INDEX('Loan Details'!$I$16:$J$27,,1),MATCH($C181,INDEX('Loan Details'!$I$16:$J$27,,2),0),1),0)</f>
        <v>0</v>
      </c>
      <c r="Q181" s="9" t="str">
        <f t="shared" si="19"/>
        <v/>
      </c>
      <c r="R181" s="9" t="str">
        <f t="shared" si="20"/>
        <v/>
      </c>
      <c r="S181" s="15"/>
    </row>
    <row r="182" spans="1:19" ht="20.25" thickTop="1" thickBot="1">
      <c r="A182" s="15"/>
      <c r="B182" s="3">
        <v>174</v>
      </c>
      <c r="C182" s="20">
        <f t="shared" si="14"/>
        <v>49126</v>
      </c>
      <c r="D182" s="61"/>
      <c r="E182" s="9" t="str">
        <f>IFERROR(IF(H181=0,"",H181*('Loan Details'!$D$10/12)),"")</f>
        <v/>
      </c>
      <c r="F182" s="9">
        <f>IFERROR(INDEX(INDEX('Loan Details'!$C$16:$D$27,,1),MATCH($C182,INDEX('Loan Details'!$C$16:$D$27,,2),0),1),0)</f>
        <v>0</v>
      </c>
      <c r="G182" s="9" t="str">
        <f t="shared" si="15"/>
        <v/>
      </c>
      <c r="H182" s="9" t="str">
        <f t="shared" si="16"/>
        <v/>
      </c>
      <c r="I182" s="61"/>
      <c r="J182" s="9" t="str">
        <f>IFERROR(IF(M181=0,"",M181*('Loan Details'!$G$10/12)),"")</f>
        <v/>
      </c>
      <c r="K182" s="9">
        <f>IFERROR(INDEX(INDEX('Loan Details'!$F$16:$G$27,,1),MATCH($C182,INDEX('Loan Details'!$F$16:$G$27,,2),0),1),0)</f>
        <v>0</v>
      </c>
      <c r="L182" s="9" t="str">
        <f t="shared" si="17"/>
        <v/>
      </c>
      <c r="M182" s="9" t="str">
        <f t="shared" si="18"/>
        <v/>
      </c>
      <c r="N182" s="61"/>
      <c r="O182" s="9" t="str">
        <f>IFERROR(IF(R181=0,"",R181*('Loan Details'!$J$10/12)),"")</f>
        <v/>
      </c>
      <c r="P182" s="9">
        <f>IFERROR(INDEX(INDEX('Loan Details'!$I$16:$J$27,,1),MATCH($C182,INDEX('Loan Details'!$I$16:$J$27,,2),0),1),0)</f>
        <v>0</v>
      </c>
      <c r="Q182" s="9" t="str">
        <f t="shared" si="19"/>
        <v/>
      </c>
      <c r="R182" s="9" t="str">
        <f t="shared" si="20"/>
        <v/>
      </c>
      <c r="S182" s="15"/>
    </row>
    <row r="183" spans="1:19" ht="20.25" thickTop="1" thickBot="1">
      <c r="A183" s="15"/>
      <c r="B183" s="3">
        <v>175</v>
      </c>
      <c r="C183" s="20">
        <f t="shared" si="14"/>
        <v>49157</v>
      </c>
      <c r="D183" s="61"/>
      <c r="E183" s="9" t="str">
        <f>IFERROR(IF(H182=0,"",H182*('Loan Details'!$D$10/12)),"")</f>
        <v/>
      </c>
      <c r="F183" s="9">
        <f>IFERROR(INDEX(INDEX('Loan Details'!$C$16:$D$27,,1),MATCH($C183,INDEX('Loan Details'!$C$16:$D$27,,2),0),1),0)</f>
        <v>0</v>
      </c>
      <c r="G183" s="9" t="str">
        <f t="shared" si="15"/>
        <v/>
      </c>
      <c r="H183" s="9" t="str">
        <f t="shared" si="16"/>
        <v/>
      </c>
      <c r="I183" s="61"/>
      <c r="J183" s="9" t="str">
        <f>IFERROR(IF(M182=0,"",M182*('Loan Details'!$G$10/12)),"")</f>
        <v/>
      </c>
      <c r="K183" s="9">
        <f>IFERROR(INDEX(INDEX('Loan Details'!$F$16:$G$27,,1),MATCH($C183,INDEX('Loan Details'!$F$16:$G$27,,2),0),1),0)</f>
        <v>0</v>
      </c>
      <c r="L183" s="9" t="str">
        <f t="shared" si="17"/>
        <v/>
      </c>
      <c r="M183" s="9" t="str">
        <f t="shared" si="18"/>
        <v/>
      </c>
      <c r="N183" s="61"/>
      <c r="O183" s="9" t="str">
        <f>IFERROR(IF(R182=0,"",R182*('Loan Details'!$J$10/12)),"")</f>
        <v/>
      </c>
      <c r="P183" s="9">
        <f>IFERROR(INDEX(INDEX('Loan Details'!$I$16:$J$27,,1),MATCH($C183,INDEX('Loan Details'!$I$16:$J$27,,2),0),1),0)</f>
        <v>0</v>
      </c>
      <c r="Q183" s="9" t="str">
        <f t="shared" si="19"/>
        <v/>
      </c>
      <c r="R183" s="9" t="str">
        <f t="shared" si="20"/>
        <v/>
      </c>
      <c r="S183" s="15"/>
    </row>
    <row r="184" spans="1:19" ht="20.25" thickTop="1" thickBot="1">
      <c r="A184" s="15"/>
      <c r="B184" s="3">
        <v>176</v>
      </c>
      <c r="C184" s="20">
        <f t="shared" si="14"/>
        <v>49188</v>
      </c>
      <c r="D184" s="61"/>
      <c r="E184" s="9" t="str">
        <f>IFERROR(IF(H183=0,"",H183*('Loan Details'!$D$10/12)),"")</f>
        <v/>
      </c>
      <c r="F184" s="9">
        <f>IFERROR(INDEX(INDEX('Loan Details'!$C$16:$D$27,,1),MATCH($C184,INDEX('Loan Details'!$C$16:$D$27,,2),0),1),0)</f>
        <v>0</v>
      </c>
      <c r="G184" s="9" t="str">
        <f t="shared" si="15"/>
        <v/>
      </c>
      <c r="H184" s="9" t="str">
        <f t="shared" si="16"/>
        <v/>
      </c>
      <c r="I184" s="61"/>
      <c r="J184" s="9" t="str">
        <f>IFERROR(IF(M183=0,"",M183*('Loan Details'!$G$10/12)),"")</f>
        <v/>
      </c>
      <c r="K184" s="9">
        <f>IFERROR(INDEX(INDEX('Loan Details'!$F$16:$G$27,,1),MATCH($C184,INDEX('Loan Details'!$F$16:$G$27,,2),0),1),0)</f>
        <v>0</v>
      </c>
      <c r="L184" s="9" t="str">
        <f t="shared" si="17"/>
        <v/>
      </c>
      <c r="M184" s="9" t="str">
        <f t="shared" si="18"/>
        <v/>
      </c>
      <c r="N184" s="61"/>
      <c r="O184" s="9" t="str">
        <f>IFERROR(IF(R183=0,"",R183*('Loan Details'!$J$10/12)),"")</f>
        <v/>
      </c>
      <c r="P184" s="9">
        <f>IFERROR(INDEX(INDEX('Loan Details'!$I$16:$J$27,,1),MATCH($C184,INDEX('Loan Details'!$I$16:$J$27,,2),0),1),0)</f>
        <v>0</v>
      </c>
      <c r="Q184" s="9" t="str">
        <f t="shared" si="19"/>
        <v/>
      </c>
      <c r="R184" s="9" t="str">
        <f t="shared" si="20"/>
        <v/>
      </c>
      <c r="S184" s="15"/>
    </row>
    <row r="185" spans="1:19" ht="20.25" thickTop="1" thickBot="1">
      <c r="A185" s="15"/>
      <c r="B185" s="3">
        <v>177</v>
      </c>
      <c r="C185" s="20">
        <f t="shared" si="14"/>
        <v>49218</v>
      </c>
      <c r="D185" s="61"/>
      <c r="E185" s="9" t="str">
        <f>IFERROR(IF(H184=0,"",H184*('Loan Details'!$D$10/12)),"")</f>
        <v/>
      </c>
      <c r="F185" s="9">
        <f>IFERROR(INDEX(INDEX('Loan Details'!$C$16:$D$27,,1),MATCH($C185,INDEX('Loan Details'!$C$16:$D$27,,2),0),1),0)</f>
        <v>0</v>
      </c>
      <c r="G185" s="9" t="str">
        <f t="shared" si="15"/>
        <v/>
      </c>
      <c r="H185" s="9" t="str">
        <f t="shared" si="16"/>
        <v/>
      </c>
      <c r="I185" s="61"/>
      <c r="J185" s="9" t="str">
        <f>IFERROR(IF(M184=0,"",M184*('Loan Details'!$G$10/12)),"")</f>
        <v/>
      </c>
      <c r="K185" s="9">
        <f>IFERROR(INDEX(INDEX('Loan Details'!$F$16:$G$27,,1),MATCH($C185,INDEX('Loan Details'!$F$16:$G$27,,2),0),1),0)</f>
        <v>0</v>
      </c>
      <c r="L185" s="9" t="str">
        <f t="shared" si="17"/>
        <v/>
      </c>
      <c r="M185" s="9" t="str">
        <f t="shared" si="18"/>
        <v/>
      </c>
      <c r="N185" s="61"/>
      <c r="O185" s="9" t="str">
        <f>IFERROR(IF(R184=0,"",R184*('Loan Details'!$J$10/12)),"")</f>
        <v/>
      </c>
      <c r="P185" s="9">
        <f>IFERROR(INDEX(INDEX('Loan Details'!$I$16:$J$27,,1),MATCH($C185,INDEX('Loan Details'!$I$16:$J$27,,2),0),1),0)</f>
        <v>0</v>
      </c>
      <c r="Q185" s="9" t="str">
        <f t="shared" si="19"/>
        <v/>
      </c>
      <c r="R185" s="9" t="str">
        <f t="shared" si="20"/>
        <v/>
      </c>
      <c r="S185" s="15"/>
    </row>
    <row r="186" spans="1:19" ht="20.25" thickTop="1" thickBot="1">
      <c r="A186" s="15"/>
      <c r="B186" s="3">
        <v>178</v>
      </c>
      <c r="C186" s="20">
        <f t="shared" si="14"/>
        <v>49249</v>
      </c>
      <c r="D186" s="61"/>
      <c r="E186" s="9" t="str">
        <f>IFERROR(IF(H185=0,"",H185*('Loan Details'!$D$10/12)),"")</f>
        <v/>
      </c>
      <c r="F186" s="9">
        <f>IFERROR(INDEX(INDEX('Loan Details'!$C$16:$D$27,,1),MATCH($C186,INDEX('Loan Details'!$C$16:$D$27,,2),0),1),0)</f>
        <v>0</v>
      </c>
      <c r="G186" s="9" t="str">
        <f t="shared" si="15"/>
        <v/>
      </c>
      <c r="H186" s="9" t="str">
        <f t="shared" si="16"/>
        <v/>
      </c>
      <c r="I186" s="61"/>
      <c r="J186" s="9" t="str">
        <f>IFERROR(IF(M185=0,"",M185*('Loan Details'!$G$10/12)),"")</f>
        <v/>
      </c>
      <c r="K186" s="9">
        <f>IFERROR(INDEX(INDEX('Loan Details'!$F$16:$G$27,,1),MATCH($C186,INDEX('Loan Details'!$F$16:$G$27,,2),0),1),0)</f>
        <v>0</v>
      </c>
      <c r="L186" s="9" t="str">
        <f t="shared" si="17"/>
        <v/>
      </c>
      <c r="M186" s="9" t="str">
        <f t="shared" si="18"/>
        <v/>
      </c>
      <c r="N186" s="61"/>
      <c r="O186" s="9" t="str">
        <f>IFERROR(IF(R185=0,"",R185*('Loan Details'!$J$10/12)),"")</f>
        <v/>
      </c>
      <c r="P186" s="9">
        <f>IFERROR(INDEX(INDEX('Loan Details'!$I$16:$J$27,,1),MATCH($C186,INDEX('Loan Details'!$I$16:$J$27,,2),0),1),0)</f>
        <v>0</v>
      </c>
      <c r="Q186" s="9" t="str">
        <f t="shared" si="19"/>
        <v/>
      </c>
      <c r="R186" s="9" t="str">
        <f t="shared" si="20"/>
        <v/>
      </c>
      <c r="S186" s="15"/>
    </row>
    <row r="187" spans="1:19" ht="20.25" thickTop="1" thickBot="1">
      <c r="A187" s="15"/>
      <c r="B187" s="3">
        <v>179</v>
      </c>
      <c r="C187" s="20">
        <f t="shared" si="14"/>
        <v>49279</v>
      </c>
      <c r="D187" s="61"/>
      <c r="E187" s="9" t="str">
        <f>IFERROR(IF(H186=0,"",H186*('Loan Details'!$D$10/12)),"")</f>
        <v/>
      </c>
      <c r="F187" s="9">
        <f>IFERROR(INDEX(INDEX('Loan Details'!$C$16:$D$27,,1),MATCH($C187,INDEX('Loan Details'!$C$16:$D$27,,2),0),1),0)</f>
        <v>0</v>
      </c>
      <c r="G187" s="9" t="str">
        <f t="shared" si="15"/>
        <v/>
      </c>
      <c r="H187" s="9" t="str">
        <f t="shared" si="16"/>
        <v/>
      </c>
      <c r="I187" s="61"/>
      <c r="J187" s="9" t="str">
        <f>IFERROR(IF(M186=0,"",M186*('Loan Details'!$G$10/12)),"")</f>
        <v/>
      </c>
      <c r="K187" s="9">
        <f>IFERROR(INDEX(INDEX('Loan Details'!$F$16:$G$27,,1),MATCH($C187,INDEX('Loan Details'!$F$16:$G$27,,2),0),1),0)</f>
        <v>0</v>
      </c>
      <c r="L187" s="9" t="str">
        <f t="shared" si="17"/>
        <v/>
      </c>
      <c r="M187" s="9" t="str">
        <f t="shared" si="18"/>
        <v/>
      </c>
      <c r="N187" s="61"/>
      <c r="O187" s="9" t="str">
        <f>IFERROR(IF(R186=0,"",R186*('Loan Details'!$J$10/12)),"")</f>
        <v/>
      </c>
      <c r="P187" s="9">
        <f>IFERROR(INDEX(INDEX('Loan Details'!$I$16:$J$27,,1),MATCH($C187,INDEX('Loan Details'!$I$16:$J$27,,2),0),1),0)</f>
        <v>0</v>
      </c>
      <c r="Q187" s="9" t="str">
        <f t="shared" si="19"/>
        <v/>
      </c>
      <c r="R187" s="9" t="str">
        <f t="shared" si="20"/>
        <v/>
      </c>
      <c r="S187" s="15"/>
    </row>
    <row r="188" spans="1:19" ht="20.25" thickTop="1" thickBot="1">
      <c r="A188" s="15"/>
      <c r="B188" s="3">
        <v>180</v>
      </c>
      <c r="C188" s="20">
        <f t="shared" si="14"/>
        <v>49310</v>
      </c>
      <c r="D188" s="61"/>
      <c r="E188" s="9" t="str">
        <f>IFERROR(IF(H187=0,"",H187*('Loan Details'!$D$10/12)),"")</f>
        <v/>
      </c>
      <c r="F188" s="9">
        <f>IFERROR(INDEX(INDEX('Loan Details'!$C$16:$D$27,,1),MATCH($C188,INDEX('Loan Details'!$C$16:$D$27,,2),0),1),0)</f>
        <v>0</v>
      </c>
      <c r="G188" s="9" t="str">
        <f t="shared" si="15"/>
        <v/>
      </c>
      <c r="H188" s="9" t="str">
        <f t="shared" si="16"/>
        <v/>
      </c>
      <c r="I188" s="61"/>
      <c r="J188" s="9" t="str">
        <f>IFERROR(IF(M187=0,"",M187*('Loan Details'!$G$10/12)),"")</f>
        <v/>
      </c>
      <c r="K188" s="9">
        <f>IFERROR(INDEX(INDEX('Loan Details'!$F$16:$G$27,,1),MATCH($C188,INDEX('Loan Details'!$F$16:$G$27,,2),0),1),0)</f>
        <v>0</v>
      </c>
      <c r="L188" s="9" t="str">
        <f t="shared" si="17"/>
        <v/>
      </c>
      <c r="M188" s="9" t="str">
        <f t="shared" si="18"/>
        <v/>
      </c>
      <c r="N188" s="61"/>
      <c r="O188" s="9" t="str">
        <f>IFERROR(IF(R187=0,"",R187*('Loan Details'!$J$10/12)),"")</f>
        <v/>
      </c>
      <c r="P188" s="9">
        <f>IFERROR(INDEX(INDEX('Loan Details'!$I$16:$J$27,,1),MATCH($C188,INDEX('Loan Details'!$I$16:$J$27,,2),0),1),0)</f>
        <v>0</v>
      </c>
      <c r="Q188" s="9" t="str">
        <f t="shared" si="19"/>
        <v/>
      </c>
      <c r="R188" s="9" t="str">
        <f t="shared" si="20"/>
        <v/>
      </c>
      <c r="S188" s="15"/>
    </row>
    <row r="189" spans="1:19" ht="20.25" thickTop="1" thickBot="1">
      <c r="A189" s="15"/>
      <c r="B189" s="3">
        <v>181</v>
      </c>
      <c r="C189" s="20">
        <f t="shared" si="14"/>
        <v>49341</v>
      </c>
      <c r="D189" s="61"/>
      <c r="E189" s="9" t="str">
        <f>IFERROR(IF(H188=0,"",H188*('Loan Details'!$D$10/12)),"")</f>
        <v/>
      </c>
      <c r="F189" s="9">
        <f>IFERROR(INDEX(INDEX('Loan Details'!$C$16:$D$27,,1),MATCH($C189,INDEX('Loan Details'!$C$16:$D$27,,2),0),1),0)</f>
        <v>0</v>
      </c>
      <c r="G189" s="9" t="str">
        <f t="shared" si="15"/>
        <v/>
      </c>
      <c r="H189" s="9" t="str">
        <f t="shared" si="16"/>
        <v/>
      </c>
      <c r="I189" s="61"/>
      <c r="J189" s="9" t="str">
        <f>IFERROR(IF(M188=0,"",M188*('Loan Details'!$G$10/12)),"")</f>
        <v/>
      </c>
      <c r="K189" s="9">
        <f>IFERROR(INDEX(INDEX('Loan Details'!$F$16:$G$27,,1),MATCH($C189,INDEX('Loan Details'!$F$16:$G$27,,2),0),1),0)</f>
        <v>0</v>
      </c>
      <c r="L189" s="9" t="str">
        <f t="shared" si="17"/>
        <v/>
      </c>
      <c r="M189" s="9" t="str">
        <f t="shared" si="18"/>
        <v/>
      </c>
      <c r="N189" s="61"/>
      <c r="O189" s="9" t="str">
        <f>IFERROR(IF(R188=0,"",R188*('Loan Details'!$J$10/12)),"")</f>
        <v/>
      </c>
      <c r="P189" s="9">
        <f>IFERROR(INDEX(INDEX('Loan Details'!$I$16:$J$27,,1),MATCH($C189,INDEX('Loan Details'!$I$16:$J$27,,2),0),1),0)</f>
        <v>0</v>
      </c>
      <c r="Q189" s="9" t="str">
        <f t="shared" si="19"/>
        <v/>
      </c>
      <c r="R189" s="9" t="str">
        <f t="shared" si="20"/>
        <v/>
      </c>
      <c r="S189" s="15"/>
    </row>
    <row r="190" spans="1:19" ht="20.25" thickTop="1" thickBot="1">
      <c r="A190" s="15"/>
      <c r="B190" s="3">
        <v>182</v>
      </c>
      <c r="C190" s="20">
        <f t="shared" si="14"/>
        <v>49369</v>
      </c>
      <c r="D190" s="61"/>
      <c r="E190" s="9" t="str">
        <f>IFERROR(IF(H189=0,"",H189*('Loan Details'!$D$10/12)),"")</f>
        <v/>
      </c>
      <c r="F190" s="9">
        <f>IFERROR(INDEX(INDEX('Loan Details'!$C$16:$D$27,,1),MATCH($C190,INDEX('Loan Details'!$C$16:$D$27,,2),0),1),0)</f>
        <v>0</v>
      </c>
      <c r="G190" s="9" t="str">
        <f t="shared" si="15"/>
        <v/>
      </c>
      <c r="H190" s="9" t="str">
        <f t="shared" si="16"/>
        <v/>
      </c>
      <c r="I190" s="61"/>
      <c r="J190" s="9" t="str">
        <f>IFERROR(IF(M189=0,"",M189*('Loan Details'!$G$10/12)),"")</f>
        <v/>
      </c>
      <c r="K190" s="9">
        <f>IFERROR(INDEX(INDEX('Loan Details'!$F$16:$G$27,,1),MATCH($C190,INDEX('Loan Details'!$F$16:$G$27,,2),0),1),0)</f>
        <v>0</v>
      </c>
      <c r="L190" s="9" t="str">
        <f t="shared" si="17"/>
        <v/>
      </c>
      <c r="M190" s="9" t="str">
        <f t="shared" si="18"/>
        <v/>
      </c>
      <c r="N190" s="61"/>
      <c r="O190" s="9" t="str">
        <f>IFERROR(IF(R189=0,"",R189*('Loan Details'!$J$10/12)),"")</f>
        <v/>
      </c>
      <c r="P190" s="9">
        <f>IFERROR(INDEX(INDEX('Loan Details'!$I$16:$J$27,,1),MATCH($C190,INDEX('Loan Details'!$I$16:$J$27,,2),0),1),0)</f>
        <v>0</v>
      </c>
      <c r="Q190" s="9" t="str">
        <f t="shared" si="19"/>
        <v/>
      </c>
      <c r="R190" s="9" t="str">
        <f t="shared" si="20"/>
        <v/>
      </c>
      <c r="S190" s="15"/>
    </row>
    <row r="191" spans="1:19" ht="20.25" thickTop="1" thickBot="1">
      <c r="A191" s="15"/>
      <c r="B191" s="3">
        <v>183</v>
      </c>
      <c r="C191" s="20">
        <f t="shared" si="14"/>
        <v>49400</v>
      </c>
      <c r="D191" s="61"/>
      <c r="E191" s="9" t="str">
        <f>IFERROR(IF(H190=0,"",H190*('Loan Details'!$D$10/12)),"")</f>
        <v/>
      </c>
      <c r="F191" s="9">
        <f>IFERROR(INDEX(INDEX('Loan Details'!$C$16:$D$27,,1),MATCH($C191,INDEX('Loan Details'!$C$16:$D$27,,2),0),1),0)</f>
        <v>0</v>
      </c>
      <c r="G191" s="9" t="str">
        <f t="shared" si="15"/>
        <v/>
      </c>
      <c r="H191" s="9" t="str">
        <f t="shared" si="16"/>
        <v/>
      </c>
      <c r="I191" s="61"/>
      <c r="J191" s="9" t="str">
        <f>IFERROR(IF(M190=0,"",M190*('Loan Details'!$G$10/12)),"")</f>
        <v/>
      </c>
      <c r="K191" s="9">
        <f>IFERROR(INDEX(INDEX('Loan Details'!$F$16:$G$27,,1),MATCH($C191,INDEX('Loan Details'!$F$16:$G$27,,2),0),1),0)</f>
        <v>0</v>
      </c>
      <c r="L191" s="9" t="str">
        <f t="shared" si="17"/>
        <v/>
      </c>
      <c r="M191" s="9" t="str">
        <f t="shared" si="18"/>
        <v/>
      </c>
      <c r="N191" s="61"/>
      <c r="O191" s="9" t="str">
        <f>IFERROR(IF(R190=0,"",R190*('Loan Details'!$J$10/12)),"")</f>
        <v/>
      </c>
      <c r="P191" s="9">
        <f>IFERROR(INDEX(INDEX('Loan Details'!$I$16:$J$27,,1),MATCH($C191,INDEX('Loan Details'!$I$16:$J$27,,2),0),1),0)</f>
        <v>0</v>
      </c>
      <c r="Q191" s="9" t="str">
        <f t="shared" si="19"/>
        <v/>
      </c>
      <c r="R191" s="9" t="str">
        <f t="shared" si="20"/>
        <v/>
      </c>
      <c r="S191" s="15"/>
    </row>
    <row r="192" spans="1:19" ht="20.25" thickTop="1" thickBot="1">
      <c r="A192" s="15"/>
      <c r="B192" s="3">
        <v>184</v>
      </c>
      <c r="C192" s="20">
        <f t="shared" si="14"/>
        <v>49430</v>
      </c>
      <c r="D192" s="61"/>
      <c r="E192" s="9" t="str">
        <f>IFERROR(IF(H191=0,"",H191*('Loan Details'!$D$10/12)),"")</f>
        <v/>
      </c>
      <c r="F192" s="9">
        <f>IFERROR(INDEX(INDEX('Loan Details'!$C$16:$D$27,,1),MATCH($C192,INDEX('Loan Details'!$C$16:$D$27,,2),0),1),0)</f>
        <v>0</v>
      </c>
      <c r="G192" s="9" t="str">
        <f t="shared" si="15"/>
        <v/>
      </c>
      <c r="H192" s="9" t="str">
        <f t="shared" si="16"/>
        <v/>
      </c>
      <c r="I192" s="61"/>
      <c r="J192" s="9" t="str">
        <f>IFERROR(IF(M191=0,"",M191*('Loan Details'!$G$10/12)),"")</f>
        <v/>
      </c>
      <c r="K192" s="9">
        <f>IFERROR(INDEX(INDEX('Loan Details'!$F$16:$G$27,,1),MATCH($C192,INDEX('Loan Details'!$F$16:$G$27,,2),0),1),0)</f>
        <v>0</v>
      </c>
      <c r="L192" s="9" t="str">
        <f t="shared" si="17"/>
        <v/>
      </c>
      <c r="M192" s="9" t="str">
        <f t="shared" si="18"/>
        <v/>
      </c>
      <c r="N192" s="61"/>
      <c r="O192" s="9" t="str">
        <f>IFERROR(IF(R191=0,"",R191*('Loan Details'!$J$10/12)),"")</f>
        <v/>
      </c>
      <c r="P192" s="9">
        <f>IFERROR(INDEX(INDEX('Loan Details'!$I$16:$J$27,,1),MATCH($C192,INDEX('Loan Details'!$I$16:$J$27,,2),0),1),0)</f>
        <v>0</v>
      </c>
      <c r="Q192" s="9" t="str">
        <f t="shared" si="19"/>
        <v/>
      </c>
      <c r="R192" s="9" t="str">
        <f t="shared" si="20"/>
        <v/>
      </c>
      <c r="S192" s="15"/>
    </row>
    <row r="193" spans="1:19" ht="20.25" thickTop="1" thickBot="1">
      <c r="A193" s="15"/>
      <c r="B193" s="3">
        <v>185</v>
      </c>
      <c r="C193" s="20">
        <f t="shared" si="14"/>
        <v>49461</v>
      </c>
      <c r="D193" s="61"/>
      <c r="E193" s="9" t="str">
        <f>IFERROR(IF(H192=0,"",H192*('Loan Details'!$D$10/12)),"")</f>
        <v/>
      </c>
      <c r="F193" s="9">
        <f>IFERROR(INDEX(INDEX('Loan Details'!$C$16:$D$27,,1),MATCH($C193,INDEX('Loan Details'!$C$16:$D$27,,2),0),1),0)</f>
        <v>0</v>
      </c>
      <c r="G193" s="9" t="str">
        <f t="shared" si="15"/>
        <v/>
      </c>
      <c r="H193" s="9" t="str">
        <f t="shared" si="16"/>
        <v/>
      </c>
      <c r="I193" s="61"/>
      <c r="J193" s="9" t="str">
        <f>IFERROR(IF(M192=0,"",M192*('Loan Details'!$G$10/12)),"")</f>
        <v/>
      </c>
      <c r="K193" s="9">
        <f>IFERROR(INDEX(INDEX('Loan Details'!$F$16:$G$27,,1),MATCH($C193,INDEX('Loan Details'!$F$16:$G$27,,2),0),1),0)</f>
        <v>0</v>
      </c>
      <c r="L193" s="9" t="str">
        <f t="shared" si="17"/>
        <v/>
      </c>
      <c r="M193" s="9" t="str">
        <f t="shared" si="18"/>
        <v/>
      </c>
      <c r="N193" s="61"/>
      <c r="O193" s="9" t="str">
        <f>IFERROR(IF(R192=0,"",R192*('Loan Details'!$J$10/12)),"")</f>
        <v/>
      </c>
      <c r="P193" s="9">
        <f>IFERROR(INDEX(INDEX('Loan Details'!$I$16:$J$27,,1),MATCH($C193,INDEX('Loan Details'!$I$16:$J$27,,2),0),1),0)</f>
        <v>0</v>
      </c>
      <c r="Q193" s="9" t="str">
        <f t="shared" si="19"/>
        <v/>
      </c>
      <c r="R193" s="9" t="str">
        <f t="shared" si="20"/>
        <v/>
      </c>
      <c r="S193" s="15"/>
    </row>
    <row r="194" spans="1:19" ht="20.25" thickTop="1" thickBot="1">
      <c r="A194" s="15"/>
      <c r="B194" s="3">
        <v>186</v>
      </c>
      <c r="C194" s="20">
        <f t="shared" si="14"/>
        <v>49491</v>
      </c>
      <c r="D194" s="61"/>
      <c r="E194" s="9" t="str">
        <f>IFERROR(IF(H193=0,"",H193*('Loan Details'!$D$10/12)),"")</f>
        <v/>
      </c>
      <c r="F194" s="9">
        <f>IFERROR(INDEX(INDEX('Loan Details'!$C$16:$D$27,,1),MATCH($C194,INDEX('Loan Details'!$C$16:$D$27,,2),0),1),0)</f>
        <v>0</v>
      </c>
      <c r="G194" s="9" t="str">
        <f t="shared" si="15"/>
        <v/>
      </c>
      <c r="H194" s="9" t="str">
        <f t="shared" si="16"/>
        <v/>
      </c>
      <c r="I194" s="61"/>
      <c r="J194" s="9" t="str">
        <f>IFERROR(IF(M193=0,"",M193*('Loan Details'!$G$10/12)),"")</f>
        <v/>
      </c>
      <c r="K194" s="9">
        <f>IFERROR(INDEX(INDEX('Loan Details'!$F$16:$G$27,,1),MATCH($C194,INDEX('Loan Details'!$F$16:$G$27,,2),0),1),0)</f>
        <v>0</v>
      </c>
      <c r="L194" s="9" t="str">
        <f t="shared" si="17"/>
        <v/>
      </c>
      <c r="M194" s="9" t="str">
        <f t="shared" si="18"/>
        <v/>
      </c>
      <c r="N194" s="61"/>
      <c r="O194" s="9" t="str">
        <f>IFERROR(IF(R193=0,"",R193*('Loan Details'!$J$10/12)),"")</f>
        <v/>
      </c>
      <c r="P194" s="9">
        <f>IFERROR(INDEX(INDEX('Loan Details'!$I$16:$J$27,,1),MATCH($C194,INDEX('Loan Details'!$I$16:$J$27,,2),0),1),0)</f>
        <v>0</v>
      </c>
      <c r="Q194" s="9" t="str">
        <f t="shared" si="19"/>
        <v/>
      </c>
      <c r="R194" s="9" t="str">
        <f t="shared" si="20"/>
        <v/>
      </c>
      <c r="S194" s="15"/>
    </row>
    <row r="195" spans="1:19" ht="20.25" thickTop="1" thickBot="1">
      <c r="A195" s="15"/>
      <c r="B195" s="3">
        <v>187</v>
      </c>
      <c r="C195" s="20">
        <f t="shared" si="14"/>
        <v>49522</v>
      </c>
      <c r="D195" s="61"/>
      <c r="E195" s="9" t="str">
        <f>IFERROR(IF(H194=0,"",H194*('Loan Details'!$D$10/12)),"")</f>
        <v/>
      </c>
      <c r="F195" s="9">
        <f>IFERROR(INDEX(INDEX('Loan Details'!$C$16:$D$27,,1),MATCH($C195,INDEX('Loan Details'!$C$16:$D$27,,2),0),1),0)</f>
        <v>0</v>
      </c>
      <c r="G195" s="9" t="str">
        <f t="shared" si="15"/>
        <v/>
      </c>
      <c r="H195" s="9" t="str">
        <f t="shared" si="16"/>
        <v/>
      </c>
      <c r="I195" s="61"/>
      <c r="J195" s="9" t="str">
        <f>IFERROR(IF(M194=0,"",M194*('Loan Details'!$G$10/12)),"")</f>
        <v/>
      </c>
      <c r="K195" s="9">
        <f>IFERROR(INDEX(INDEX('Loan Details'!$F$16:$G$27,,1),MATCH($C195,INDEX('Loan Details'!$F$16:$G$27,,2),0),1),0)</f>
        <v>0</v>
      </c>
      <c r="L195" s="9" t="str">
        <f t="shared" si="17"/>
        <v/>
      </c>
      <c r="M195" s="9" t="str">
        <f t="shared" si="18"/>
        <v/>
      </c>
      <c r="N195" s="61"/>
      <c r="O195" s="9" t="str">
        <f>IFERROR(IF(R194=0,"",R194*('Loan Details'!$J$10/12)),"")</f>
        <v/>
      </c>
      <c r="P195" s="9">
        <f>IFERROR(INDEX(INDEX('Loan Details'!$I$16:$J$27,,1),MATCH($C195,INDEX('Loan Details'!$I$16:$J$27,,2),0),1),0)</f>
        <v>0</v>
      </c>
      <c r="Q195" s="9" t="str">
        <f t="shared" si="19"/>
        <v/>
      </c>
      <c r="R195" s="9" t="str">
        <f t="shared" si="20"/>
        <v/>
      </c>
      <c r="S195" s="15"/>
    </row>
    <row r="196" spans="1:19" ht="20.25" thickTop="1" thickBot="1">
      <c r="A196" s="15"/>
      <c r="B196" s="3">
        <v>188</v>
      </c>
      <c r="C196" s="20">
        <f t="shared" si="14"/>
        <v>49553</v>
      </c>
      <c r="D196" s="61"/>
      <c r="E196" s="9" t="str">
        <f>IFERROR(IF(H195=0,"",H195*('Loan Details'!$D$10/12)),"")</f>
        <v/>
      </c>
      <c r="F196" s="9">
        <f>IFERROR(INDEX(INDEX('Loan Details'!$C$16:$D$27,,1),MATCH($C196,INDEX('Loan Details'!$C$16:$D$27,,2),0),1),0)</f>
        <v>0</v>
      </c>
      <c r="G196" s="9" t="str">
        <f t="shared" si="15"/>
        <v/>
      </c>
      <c r="H196" s="9" t="str">
        <f t="shared" si="16"/>
        <v/>
      </c>
      <c r="I196" s="61"/>
      <c r="J196" s="9" t="str">
        <f>IFERROR(IF(M195=0,"",M195*('Loan Details'!$G$10/12)),"")</f>
        <v/>
      </c>
      <c r="K196" s="9">
        <f>IFERROR(INDEX(INDEX('Loan Details'!$F$16:$G$27,,1),MATCH($C196,INDEX('Loan Details'!$F$16:$G$27,,2),0),1),0)</f>
        <v>0</v>
      </c>
      <c r="L196" s="9" t="str">
        <f t="shared" si="17"/>
        <v/>
      </c>
      <c r="M196" s="9" t="str">
        <f t="shared" si="18"/>
        <v/>
      </c>
      <c r="N196" s="61"/>
      <c r="O196" s="9" t="str">
        <f>IFERROR(IF(R195=0,"",R195*('Loan Details'!$J$10/12)),"")</f>
        <v/>
      </c>
      <c r="P196" s="9">
        <f>IFERROR(INDEX(INDEX('Loan Details'!$I$16:$J$27,,1),MATCH($C196,INDEX('Loan Details'!$I$16:$J$27,,2),0),1),0)</f>
        <v>0</v>
      </c>
      <c r="Q196" s="9" t="str">
        <f t="shared" si="19"/>
        <v/>
      </c>
      <c r="R196" s="9" t="str">
        <f t="shared" si="20"/>
        <v/>
      </c>
      <c r="S196" s="15"/>
    </row>
    <row r="197" spans="1:19" ht="20.25" thickTop="1" thickBot="1">
      <c r="A197" s="15"/>
      <c r="B197" s="3">
        <v>189</v>
      </c>
      <c r="C197" s="20">
        <f t="shared" si="14"/>
        <v>49583</v>
      </c>
      <c r="D197" s="61"/>
      <c r="E197" s="9" t="str">
        <f>IFERROR(IF(H196=0,"",H196*('Loan Details'!$D$10/12)),"")</f>
        <v/>
      </c>
      <c r="F197" s="9">
        <f>IFERROR(INDEX(INDEX('Loan Details'!$C$16:$D$27,,1),MATCH($C197,INDEX('Loan Details'!$C$16:$D$27,,2),0),1),0)</f>
        <v>0</v>
      </c>
      <c r="G197" s="9" t="str">
        <f t="shared" si="15"/>
        <v/>
      </c>
      <c r="H197" s="9" t="str">
        <f t="shared" si="16"/>
        <v/>
      </c>
      <c r="I197" s="61"/>
      <c r="J197" s="9" t="str">
        <f>IFERROR(IF(M196=0,"",M196*('Loan Details'!$G$10/12)),"")</f>
        <v/>
      </c>
      <c r="K197" s="9">
        <f>IFERROR(INDEX(INDEX('Loan Details'!$F$16:$G$27,,1),MATCH($C197,INDEX('Loan Details'!$F$16:$G$27,,2),0),1),0)</f>
        <v>0</v>
      </c>
      <c r="L197" s="9" t="str">
        <f t="shared" si="17"/>
        <v/>
      </c>
      <c r="M197" s="9" t="str">
        <f t="shared" si="18"/>
        <v/>
      </c>
      <c r="N197" s="61"/>
      <c r="O197" s="9" t="str">
        <f>IFERROR(IF(R196=0,"",R196*('Loan Details'!$J$10/12)),"")</f>
        <v/>
      </c>
      <c r="P197" s="9">
        <f>IFERROR(INDEX(INDEX('Loan Details'!$I$16:$J$27,,1),MATCH($C197,INDEX('Loan Details'!$I$16:$J$27,,2),0),1),0)</f>
        <v>0</v>
      </c>
      <c r="Q197" s="9" t="str">
        <f t="shared" si="19"/>
        <v/>
      </c>
      <c r="R197" s="9" t="str">
        <f t="shared" si="20"/>
        <v/>
      </c>
      <c r="S197" s="15"/>
    </row>
    <row r="198" spans="1:19" ht="20.25" thickTop="1" thickBot="1">
      <c r="A198" s="15"/>
      <c r="B198" s="3">
        <v>190</v>
      </c>
      <c r="C198" s="20">
        <f t="shared" si="14"/>
        <v>49614</v>
      </c>
      <c r="D198" s="61"/>
      <c r="E198" s="9" t="str">
        <f>IFERROR(IF(H197=0,"",H197*('Loan Details'!$D$10/12)),"")</f>
        <v/>
      </c>
      <c r="F198" s="9">
        <f>IFERROR(INDEX(INDEX('Loan Details'!$C$16:$D$27,,1),MATCH($C198,INDEX('Loan Details'!$C$16:$D$27,,2),0),1),0)</f>
        <v>0</v>
      </c>
      <c r="G198" s="9" t="str">
        <f t="shared" si="15"/>
        <v/>
      </c>
      <c r="H198" s="9" t="str">
        <f t="shared" si="16"/>
        <v/>
      </c>
      <c r="I198" s="61"/>
      <c r="J198" s="9" t="str">
        <f>IFERROR(IF(M197=0,"",M197*('Loan Details'!$G$10/12)),"")</f>
        <v/>
      </c>
      <c r="K198" s="9">
        <f>IFERROR(INDEX(INDEX('Loan Details'!$F$16:$G$27,,1),MATCH($C198,INDEX('Loan Details'!$F$16:$G$27,,2),0),1),0)</f>
        <v>0</v>
      </c>
      <c r="L198" s="9" t="str">
        <f t="shared" si="17"/>
        <v/>
      </c>
      <c r="M198" s="9" t="str">
        <f t="shared" si="18"/>
        <v/>
      </c>
      <c r="N198" s="61"/>
      <c r="O198" s="9" t="str">
        <f>IFERROR(IF(R197=0,"",R197*('Loan Details'!$J$10/12)),"")</f>
        <v/>
      </c>
      <c r="P198" s="9">
        <f>IFERROR(INDEX(INDEX('Loan Details'!$I$16:$J$27,,1),MATCH($C198,INDEX('Loan Details'!$I$16:$J$27,,2),0),1),0)</f>
        <v>0</v>
      </c>
      <c r="Q198" s="9" t="str">
        <f t="shared" si="19"/>
        <v/>
      </c>
      <c r="R198" s="9" t="str">
        <f t="shared" si="20"/>
        <v/>
      </c>
      <c r="S198" s="15"/>
    </row>
    <row r="199" spans="1:19" ht="20.25" thickTop="1" thickBot="1">
      <c r="A199" s="15"/>
      <c r="B199" s="3">
        <v>191</v>
      </c>
      <c r="C199" s="20">
        <f t="shared" si="14"/>
        <v>49644</v>
      </c>
      <c r="D199" s="61"/>
      <c r="E199" s="9" t="str">
        <f>IFERROR(IF(H198=0,"",H198*('Loan Details'!$D$10/12)),"")</f>
        <v/>
      </c>
      <c r="F199" s="9">
        <f>IFERROR(INDEX(INDEX('Loan Details'!$C$16:$D$27,,1),MATCH($C199,INDEX('Loan Details'!$C$16:$D$27,,2),0),1),0)</f>
        <v>0</v>
      </c>
      <c r="G199" s="9" t="str">
        <f t="shared" si="15"/>
        <v/>
      </c>
      <c r="H199" s="9" t="str">
        <f t="shared" si="16"/>
        <v/>
      </c>
      <c r="I199" s="61"/>
      <c r="J199" s="9" t="str">
        <f>IFERROR(IF(M198=0,"",M198*('Loan Details'!$G$10/12)),"")</f>
        <v/>
      </c>
      <c r="K199" s="9">
        <f>IFERROR(INDEX(INDEX('Loan Details'!$F$16:$G$27,,1),MATCH($C199,INDEX('Loan Details'!$F$16:$G$27,,2),0),1),0)</f>
        <v>0</v>
      </c>
      <c r="L199" s="9" t="str">
        <f t="shared" si="17"/>
        <v/>
      </c>
      <c r="M199" s="9" t="str">
        <f t="shared" si="18"/>
        <v/>
      </c>
      <c r="N199" s="61"/>
      <c r="O199" s="9" t="str">
        <f>IFERROR(IF(R198=0,"",R198*('Loan Details'!$J$10/12)),"")</f>
        <v/>
      </c>
      <c r="P199" s="9">
        <f>IFERROR(INDEX(INDEX('Loan Details'!$I$16:$J$27,,1),MATCH($C199,INDEX('Loan Details'!$I$16:$J$27,,2),0),1),0)</f>
        <v>0</v>
      </c>
      <c r="Q199" s="9" t="str">
        <f t="shared" si="19"/>
        <v/>
      </c>
      <c r="R199" s="9" t="str">
        <f t="shared" si="20"/>
        <v/>
      </c>
      <c r="S199" s="15"/>
    </row>
    <row r="200" spans="1:19" ht="20.25" thickTop="1" thickBot="1">
      <c r="A200" s="15"/>
      <c r="B200" s="3">
        <v>192</v>
      </c>
      <c r="C200" s="20">
        <f t="shared" si="14"/>
        <v>49675</v>
      </c>
      <c r="D200" s="61"/>
      <c r="E200" s="9" t="str">
        <f>IFERROR(IF(H199=0,"",H199*('Loan Details'!$D$10/12)),"")</f>
        <v/>
      </c>
      <c r="F200" s="9">
        <f>IFERROR(INDEX(INDEX('Loan Details'!$C$16:$D$27,,1),MATCH($C200,INDEX('Loan Details'!$C$16:$D$27,,2),0),1),0)</f>
        <v>0</v>
      </c>
      <c r="G200" s="9" t="str">
        <f t="shared" si="15"/>
        <v/>
      </c>
      <c r="H200" s="9" t="str">
        <f t="shared" si="16"/>
        <v/>
      </c>
      <c r="I200" s="61"/>
      <c r="J200" s="9" t="str">
        <f>IFERROR(IF(M199=0,"",M199*('Loan Details'!$G$10/12)),"")</f>
        <v/>
      </c>
      <c r="K200" s="9">
        <f>IFERROR(INDEX(INDEX('Loan Details'!$F$16:$G$27,,1),MATCH($C200,INDEX('Loan Details'!$F$16:$G$27,,2),0),1),0)</f>
        <v>0</v>
      </c>
      <c r="L200" s="9" t="str">
        <f t="shared" si="17"/>
        <v/>
      </c>
      <c r="M200" s="9" t="str">
        <f t="shared" si="18"/>
        <v/>
      </c>
      <c r="N200" s="61"/>
      <c r="O200" s="9" t="str">
        <f>IFERROR(IF(R199=0,"",R199*('Loan Details'!$J$10/12)),"")</f>
        <v/>
      </c>
      <c r="P200" s="9">
        <f>IFERROR(INDEX(INDEX('Loan Details'!$I$16:$J$27,,1),MATCH($C200,INDEX('Loan Details'!$I$16:$J$27,,2),0),1),0)</f>
        <v>0</v>
      </c>
      <c r="Q200" s="9" t="str">
        <f t="shared" si="19"/>
        <v/>
      </c>
      <c r="R200" s="9" t="str">
        <f t="shared" si="20"/>
        <v/>
      </c>
      <c r="S200" s="15"/>
    </row>
    <row r="201" spans="1:19" ht="20.25" thickTop="1" thickBot="1">
      <c r="A201" s="15"/>
      <c r="B201" s="3">
        <v>193</v>
      </c>
      <c r="C201" s="20">
        <f t="shared" si="14"/>
        <v>49706</v>
      </c>
      <c r="D201" s="61"/>
      <c r="E201" s="9" t="str">
        <f>IFERROR(IF(H200=0,"",H200*('Loan Details'!$D$10/12)),"")</f>
        <v/>
      </c>
      <c r="F201" s="9">
        <f>IFERROR(INDEX(INDEX('Loan Details'!$C$16:$D$27,,1),MATCH($C201,INDEX('Loan Details'!$C$16:$D$27,,2),0),1),0)</f>
        <v>0</v>
      </c>
      <c r="G201" s="9" t="str">
        <f t="shared" si="15"/>
        <v/>
      </c>
      <c r="H201" s="9" t="str">
        <f t="shared" si="16"/>
        <v/>
      </c>
      <c r="I201" s="61"/>
      <c r="J201" s="9" t="str">
        <f>IFERROR(IF(M200=0,"",M200*('Loan Details'!$G$10/12)),"")</f>
        <v/>
      </c>
      <c r="K201" s="9">
        <f>IFERROR(INDEX(INDEX('Loan Details'!$F$16:$G$27,,1),MATCH($C201,INDEX('Loan Details'!$F$16:$G$27,,2),0),1),0)</f>
        <v>0</v>
      </c>
      <c r="L201" s="9" t="str">
        <f t="shared" si="17"/>
        <v/>
      </c>
      <c r="M201" s="9" t="str">
        <f t="shared" si="18"/>
        <v/>
      </c>
      <c r="N201" s="61"/>
      <c r="O201" s="9" t="str">
        <f>IFERROR(IF(R200=0,"",R200*('Loan Details'!$J$10/12)),"")</f>
        <v/>
      </c>
      <c r="P201" s="9">
        <f>IFERROR(INDEX(INDEX('Loan Details'!$I$16:$J$27,,1),MATCH($C201,INDEX('Loan Details'!$I$16:$J$27,,2),0),1),0)</f>
        <v>0</v>
      </c>
      <c r="Q201" s="9" t="str">
        <f t="shared" si="19"/>
        <v/>
      </c>
      <c r="R201" s="9" t="str">
        <f t="shared" si="20"/>
        <v/>
      </c>
      <c r="S201" s="15"/>
    </row>
    <row r="202" spans="1:19" ht="20.25" thickTop="1" thickBot="1">
      <c r="A202" s="15"/>
      <c r="B202" s="3">
        <v>194</v>
      </c>
      <c r="C202" s="20">
        <f t="shared" ref="C202:C265" si="21">IFERROR(EOMONTH(C201,0)+1, "")</f>
        <v>49735</v>
      </c>
      <c r="D202" s="61"/>
      <c r="E202" s="9" t="str">
        <f>IFERROR(IF(H201=0,"",H201*('Loan Details'!$D$10/12)),"")</f>
        <v/>
      </c>
      <c r="F202" s="9">
        <f>IFERROR(INDEX(INDEX('Loan Details'!$C$16:$D$27,,1),MATCH($C202,INDEX('Loan Details'!$C$16:$D$27,,2),0),1),0)</f>
        <v>0</v>
      </c>
      <c r="G202" s="9" t="str">
        <f t="shared" ref="G202:G265" si="22">IFERROR(IF(H201=0,"",MIN(($G$6-$E202+$F202),H201)),"")</f>
        <v/>
      </c>
      <c r="H202" s="9" t="str">
        <f t="shared" ref="H202:H265" si="23">IFERROR(IF(H201-G202&lt;0,"",MAX(H201-G202,0)),"")</f>
        <v/>
      </c>
      <c r="I202" s="61"/>
      <c r="J202" s="9" t="str">
        <f>IFERROR(IF(M201=0,"",M201*('Loan Details'!$G$10/12)),"")</f>
        <v/>
      </c>
      <c r="K202" s="9">
        <f>IFERROR(INDEX(INDEX('Loan Details'!$F$16:$G$27,,1),MATCH($C202,INDEX('Loan Details'!$F$16:$G$27,,2),0),1),0)</f>
        <v>0</v>
      </c>
      <c r="L202" s="9" t="str">
        <f t="shared" ref="L202:L265" si="24">IFERROR(IF(M201=0,"",MIN(($L$6-$J202+$K202),M201)),"")</f>
        <v/>
      </c>
      <c r="M202" s="9" t="str">
        <f t="shared" ref="M202:M265" si="25">IFERROR(IF(M201-L202&lt;0,"",MAX(M201-L202,0)),"")</f>
        <v/>
      </c>
      <c r="N202" s="61"/>
      <c r="O202" s="9" t="str">
        <f>IFERROR(IF(R201=0,"",R201*('Loan Details'!$J$10/12)),"")</f>
        <v/>
      </c>
      <c r="P202" s="9">
        <f>IFERROR(INDEX(INDEX('Loan Details'!$I$16:$J$27,,1),MATCH($C202,INDEX('Loan Details'!$I$16:$J$27,,2),0),1),0)</f>
        <v>0</v>
      </c>
      <c r="Q202" s="9" t="str">
        <f t="shared" ref="Q202:Q265" si="26">IFERROR(IF(R201=0,"",MIN(($Q$6-$O202+$P202),R201)),"")</f>
        <v/>
      </c>
      <c r="R202" s="9" t="str">
        <f t="shared" ref="R202:R265" si="27">IFERROR(IF(R201-Q202&lt;0,"",MAX(R201-Q202,0)),"")</f>
        <v/>
      </c>
      <c r="S202" s="15"/>
    </row>
    <row r="203" spans="1:19" ht="20.25" thickTop="1" thickBot="1">
      <c r="A203" s="15"/>
      <c r="B203" s="3">
        <v>195</v>
      </c>
      <c r="C203" s="20">
        <f t="shared" si="21"/>
        <v>49766</v>
      </c>
      <c r="D203" s="61"/>
      <c r="E203" s="9" t="str">
        <f>IFERROR(IF(H202=0,"",H202*('Loan Details'!$D$10/12)),"")</f>
        <v/>
      </c>
      <c r="F203" s="9">
        <f>IFERROR(INDEX(INDEX('Loan Details'!$C$16:$D$27,,1),MATCH($C203,INDEX('Loan Details'!$C$16:$D$27,,2),0),1),0)</f>
        <v>0</v>
      </c>
      <c r="G203" s="9" t="str">
        <f t="shared" si="22"/>
        <v/>
      </c>
      <c r="H203" s="9" t="str">
        <f t="shared" si="23"/>
        <v/>
      </c>
      <c r="I203" s="61"/>
      <c r="J203" s="9" t="str">
        <f>IFERROR(IF(M202=0,"",M202*('Loan Details'!$G$10/12)),"")</f>
        <v/>
      </c>
      <c r="K203" s="9">
        <f>IFERROR(INDEX(INDEX('Loan Details'!$F$16:$G$27,,1),MATCH($C203,INDEX('Loan Details'!$F$16:$G$27,,2),0),1),0)</f>
        <v>0</v>
      </c>
      <c r="L203" s="9" t="str">
        <f t="shared" si="24"/>
        <v/>
      </c>
      <c r="M203" s="9" t="str">
        <f t="shared" si="25"/>
        <v/>
      </c>
      <c r="N203" s="61"/>
      <c r="O203" s="9" t="str">
        <f>IFERROR(IF(R202=0,"",R202*('Loan Details'!$J$10/12)),"")</f>
        <v/>
      </c>
      <c r="P203" s="9">
        <f>IFERROR(INDEX(INDEX('Loan Details'!$I$16:$J$27,,1),MATCH($C203,INDEX('Loan Details'!$I$16:$J$27,,2),0),1),0)</f>
        <v>0</v>
      </c>
      <c r="Q203" s="9" t="str">
        <f t="shared" si="26"/>
        <v/>
      </c>
      <c r="R203" s="9" t="str">
        <f t="shared" si="27"/>
        <v/>
      </c>
      <c r="S203" s="15"/>
    </row>
    <row r="204" spans="1:19" ht="20.25" thickTop="1" thickBot="1">
      <c r="A204" s="15"/>
      <c r="B204" s="3">
        <v>196</v>
      </c>
      <c r="C204" s="20">
        <f t="shared" si="21"/>
        <v>49796</v>
      </c>
      <c r="D204" s="61"/>
      <c r="E204" s="9" t="str">
        <f>IFERROR(IF(H203=0,"",H203*('Loan Details'!$D$10/12)),"")</f>
        <v/>
      </c>
      <c r="F204" s="9">
        <f>IFERROR(INDEX(INDEX('Loan Details'!$C$16:$D$27,,1),MATCH($C204,INDEX('Loan Details'!$C$16:$D$27,,2),0),1),0)</f>
        <v>0</v>
      </c>
      <c r="G204" s="9" t="str">
        <f t="shared" si="22"/>
        <v/>
      </c>
      <c r="H204" s="9" t="str">
        <f t="shared" si="23"/>
        <v/>
      </c>
      <c r="I204" s="61"/>
      <c r="J204" s="9" t="str">
        <f>IFERROR(IF(M203=0,"",M203*('Loan Details'!$G$10/12)),"")</f>
        <v/>
      </c>
      <c r="K204" s="9">
        <f>IFERROR(INDEX(INDEX('Loan Details'!$F$16:$G$27,,1),MATCH($C204,INDEX('Loan Details'!$F$16:$G$27,,2),0),1),0)</f>
        <v>0</v>
      </c>
      <c r="L204" s="9" t="str">
        <f t="shared" si="24"/>
        <v/>
      </c>
      <c r="M204" s="9" t="str">
        <f t="shared" si="25"/>
        <v/>
      </c>
      <c r="N204" s="61"/>
      <c r="O204" s="9" t="str">
        <f>IFERROR(IF(R203=0,"",R203*('Loan Details'!$J$10/12)),"")</f>
        <v/>
      </c>
      <c r="P204" s="9">
        <f>IFERROR(INDEX(INDEX('Loan Details'!$I$16:$J$27,,1),MATCH($C204,INDEX('Loan Details'!$I$16:$J$27,,2),0),1),0)</f>
        <v>0</v>
      </c>
      <c r="Q204" s="9" t="str">
        <f t="shared" si="26"/>
        <v/>
      </c>
      <c r="R204" s="9" t="str">
        <f t="shared" si="27"/>
        <v/>
      </c>
      <c r="S204" s="15"/>
    </row>
    <row r="205" spans="1:19" ht="20.25" thickTop="1" thickBot="1">
      <c r="A205" s="15"/>
      <c r="B205" s="3">
        <v>197</v>
      </c>
      <c r="C205" s="20">
        <f t="shared" si="21"/>
        <v>49827</v>
      </c>
      <c r="D205" s="61"/>
      <c r="E205" s="9" t="str">
        <f>IFERROR(IF(H204=0,"",H204*('Loan Details'!$D$10/12)),"")</f>
        <v/>
      </c>
      <c r="F205" s="9">
        <f>IFERROR(INDEX(INDEX('Loan Details'!$C$16:$D$27,,1),MATCH($C205,INDEX('Loan Details'!$C$16:$D$27,,2),0),1),0)</f>
        <v>0</v>
      </c>
      <c r="G205" s="9" t="str">
        <f t="shared" si="22"/>
        <v/>
      </c>
      <c r="H205" s="9" t="str">
        <f t="shared" si="23"/>
        <v/>
      </c>
      <c r="I205" s="61"/>
      <c r="J205" s="9" t="str">
        <f>IFERROR(IF(M204=0,"",M204*('Loan Details'!$G$10/12)),"")</f>
        <v/>
      </c>
      <c r="K205" s="9">
        <f>IFERROR(INDEX(INDEX('Loan Details'!$F$16:$G$27,,1),MATCH($C205,INDEX('Loan Details'!$F$16:$G$27,,2),0),1),0)</f>
        <v>0</v>
      </c>
      <c r="L205" s="9" t="str">
        <f t="shared" si="24"/>
        <v/>
      </c>
      <c r="M205" s="9" t="str">
        <f t="shared" si="25"/>
        <v/>
      </c>
      <c r="N205" s="61"/>
      <c r="O205" s="9" t="str">
        <f>IFERROR(IF(R204=0,"",R204*('Loan Details'!$J$10/12)),"")</f>
        <v/>
      </c>
      <c r="P205" s="9">
        <f>IFERROR(INDEX(INDEX('Loan Details'!$I$16:$J$27,,1),MATCH($C205,INDEX('Loan Details'!$I$16:$J$27,,2),0),1),0)</f>
        <v>0</v>
      </c>
      <c r="Q205" s="9" t="str">
        <f t="shared" si="26"/>
        <v/>
      </c>
      <c r="R205" s="9" t="str">
        <f t="shared" si="27"/>
        <v/>
      </c>
      <c r="S205" s="15"/>
    </row>
    <row r="206" spans="1:19" ht="20.25" thickTop="1" thickBot="1">
      <c r="A206" s="15"/>
      <c r="B206" s="3">
        <v>198</v>
      </c>
      <c r="C206" s="20">
        <f t="shared" si="21"/>
        <v>49857</v>
      </c>
      <c r="D206" s="61"/>
      <c r="E206" s="9" t="str">
        <f>IFERROR(IF(H205=0,"",H205*('Loan Details'!$D$10/12)),"")</f>
        <v/>
      </c>
      <c r="F206" s="9">
        <f>IFERROR(INDEX(INDEX('Loan Details'!$C$16:$D$27,,1),MATCH($C206,INDEX('Loan Details'!$C$16:$D$27,,2),0),1),0)</f>
        <v>0</v>
      </c>
      <c r="G206" s="9" t="str">
        <f t="shared" si="22"/>
        <v/>
      </c>
      <c r="H206" s="9" t="str">
        <f t="shared" si="23"/>
        <v/>
      </c>
      <c r="I206" s="61"/>
      <c r="J206" s="9" t="str">
        <f>IFERROR(IF(M205=0,"",M205*('Loan Details'!$G$10/12)),"")</f>
        <v/>
      </c>
      <c r="K206" s="9">
        <f>IFERROR(INDEX(INDEX('Loan Details'!$F$16:$G$27,,1),MATCH($C206,INDEX('Loan Details'!$F$16:$G$27,,2),0),1),0)</f>
        <v>0</v>
      </c>
      <c r="L206" s="9" t="str">
        <f t="shared" si="24"/>
        <v/>
      </c>
      <c r="M206" s="9" t="str">
        <f t="shared" si="25"/>
        <v/>
      </c>
      <c r="N206" s="61"/>
      <c r="O206" s="9" t="str">
        <f>IFERROR(IF(R205=0,"",R205*('Loan Details'!$J$10/12)),"")</f>
        <v/>
      </c>
      <c r="P206" s="9">
        <f>IFERROR(INDEX(INDEX('Loan Details'!$I$16:$J$27,,1),MATCH($C206,INDEX('Loan Details'!$I$16:$J$27,,2),0),1),0)</f>
        <v>0</v>
      </c>
      <c r="Q206" s="9" t="str">
        <f t="shared" si="26"/>
        <v/>
      </c>
      <c r="R206" s="9" t="str">
        <f t="shared" si="27"/>
        <v/>
      </c>
      <c r="S206" s="15"/>
    </row>
    <row r="207" spans="1:19" ht="20.25" thickTop="1" thickBot="1">
      <c r="A207" s="15"/>
      <c r="B207" s="3">
        <v>199</v>
      </c>
      <c r="C207" s="20">
        <f t="shared" si="21"/>
        <v>49888</v>
      </c>
      <c r="D207" s="61"/>
      <c r="E207" s="9" t="str">
        <f>IFERROR(IF(H206=0,"",H206*('Loan Details'!$D$10/12)),"")</f>
        <v/>
      </c>
      <c r="F207" s="9">
        <f>IFERROR(INDEX(INDEX('Loan Details'!$C$16:$D$27,,1),MATCH($C207,INDEX('Loan Details'!$C$16:$D$27,,2),0),1),0)</f>
        <v>0</v>
      </c>
      <c r="G207" s="9" t="str">
        <f t="shared" si="22"/>
        <v/>
      </c>
      <c r="H207" s="9" t="str">
        <f t="shared" si="23"/>
        <v/>
      </c>
      <c r="I207" s="61"/>
      <c r="J207" s="9" t="str">
        <f>IFERROR(IF(M206=0,"",M206*('Loan Details'!$G$10/12)),"")</f>
        <v/>
      </c>
      <c r="K207" s="9">
        <f>IFERROR(INDEX(INDEX('Loan Details'!$F$16:$G$27,,1),MATCH($C207,INDEX('Loan Details'!$F$16:$G$27,,2),0),1),0)</f>
        <v>0</v>
      </c>
      <c r="L207" s="9" t="str">
        <f t="shared" si="24"/>
        <v/>
      </c>
      <c r="M207" s="9" t="str">
        <f t="shared" si="25"/>
        <v/>
      </c>
      <c r="N207" s="61"/>
      <c r="O207" s="9" t="str">
        <f>IFERROR(IF(R206=0,"",R206*('Loan Details'!$J$10/12)),"")</f>
        <v/>
      </c>
      <c r="P207" s="9">
        <f>IFERROR(INDEX(INDEX('Loan Details'!$I$16:$J$27,,1),MATCH($C207,INDEX('Loan Details'!$I$16:$J$27,,2),0),1),0)</f>
        <v>0</v>
      </c>
      <c r="Q207" s="9" t="str">
        <f t="shared" si="26"/>
        <v/>
      </c>
      <c r="R207" s="9" t="str">
        <f t="shared" si="27"/>
        <v/>
      </c>
      <c r="S207" s="15"/>
    </row>
    <row r="208" spans="1:19" ht="20.25" thickTop="1" thickBot="1">
      <c r="A208" s="15"/>
      <c r="B208" s="3">
        <v>200</v>
      </c>
      <c r="C208" s="20">
        <f t="shared" si="21"/>
        <v>49919</v>
      </c>
      <c r="D208" s="61"/>
      <c r="E208" s="9" t="str">
        <f>IFERROR(IF(H207=0,"",H207*('Loan Details'!$D$10/12)),"")</f>
        <v/>
      </c>
      <c r="F208" s="9">
        <f>IFERROR(INDEX(INDEX('Loan Details'!$C$16:$D$27,,1),MATCH($C208,INDEX('Loan Details'!$C$16:$D$27,,2),0),1),0)</f>
        <v>0</v>
      </c>
      <c r="G208" s="9" t="str">
        <f t="shared" si="22"/>
        <v/>
      </c>
      <c r="H208" s="9" t="str">
        <f t="shared" si="23"/>
        <v/>
      </c>
      <c r="I208" s="61"/>
      <c r="J208" s="9" t="str">
        <f>IFERROR(IF(M207=0,"",M207*('Loan Details'!$G$10/12)),"")</f>
        <v/>
      </c>
      <c r="K208" s="9">
        <f>IFERROR(INDEX(INDEX('Loan Details'!$F$16:$G$27,,1),MATCH($C208,INDEX('Loan Details'!$F$16:$G$27,,2),0),1),0)</f>
        <v>0</v>
      </c>
      <c r="L208" s="9" t="str">
        <f t="shared" si="24"/>
        <v/>
      </c>
      <c r="M208" s="9" t="str">
        <f t="shared" si="25"/>
        <v/>
      </c>
      <c r="N208" s="61"/>
      <c r="O208" s="9" t="str">
        <f>IFERROR(IF(R207=0,"",R207*('Loan Details'!$J$10/12)),"")</f>
        <v/>
      </c>
      <c r="P208" s="9">
        <f>IFERROR(INDEX(INDEX('Loan Details'!$I$16:$J$27,,1),MATCH($C208,INDEX('Loan Details'!$I$16:$J$27,,2),0),1),0)</f>
        <v>0</v>
      </c>
      <c r="Q208" s="9" t="str">
        <f t="shared" si="26"/>
        <v/>
      </c>
      <c r="R208" s="9" t="str">
        <f t="shared" si="27"/>
        <v/>
      </c>
      <c r="S208" s="15"/>
    </row>
    <row r="209" spans="1:19" ht="20.25" thickTop="1" thickBot="1">
      <c r="A209" s="15"/>
      <c r="B209" s="3">
        <v>201</v>
      </c>
      <c r="C209" s="20">
        <f t="shared" si="21"/>
        <v>49949</v>
      </c>
      <c r="D209" s="61"/>
      <c r="E209" s="9" t="str">
        <f>IFERROR(IF(H208=0,"",H208*('Loan Details'!$D$10/12)),"")</f>
        <v/>
      </c>
      <c r="F209" s="9">
        <f>IFERROR(INDEX(INDEX('Loan Details'!$C$16:$D$27,,1),MATCH($C209,INDEX('Loan Details'!$C$16:$D$27,,2),0),1),0)</f>
        <v>0</v>
      </c>
      <c r="G209" s="9" t="str">
        <f t="shared" si="22"/>
        <v/>
      </c>
      <c r="H209" s="9" t="str">
        <f t="shared" si="23"/>
        <v/>
      </c>
      <c r="I209" s="61"/>
      <c r="J209" s="9" t="str">
        <f>IFERROR(IF(M208=0,"",M208*('Loan Details'!$G$10/12)),"")</f>
        <v/>
      </c>
      <c r="K209" s="9">
        <f>IFERROR(INDEX(INDEX('Loan Details'!$F$16:$G$27,,1),MATCH($C209,INDEX('Loan Details'!$F$16:$G$27,,2),0),1),0)</f>
        <v>0</v>
      </c>
      <c r="L209" s="9" t="str">
        <f t="shared" si="24"/>
        <v/>
      </c>
      <c r="M209" s="9" t="str">
        <f t="shared" si="25"/>
        <v/>
      </c>
      <c r="N209" s="61"/>
      <c r="O209" s="9" t="str">
        <f>IFERROR(IF(R208=0,"",R208*('Loan Details'!$J$10/12)),"")</f>
        <v/>
      </c>
      <c r="P209" s="9">
        <f>IFERROR(INDEX(INDEX('Loan Details'!$I$16:$J$27,,1),MATCH($C209,INDEX('Loan Details'!$I$16:$J$27,,2),0),1),0)</f>
        <v>0</v>
      </c>
      <c r="Q209" s="9" t="str">
        <f t="shared" si="26"/>
        <v/>
      </c>
      <c r="R209" s="9" t="str">
        <f t="shared" si="27"/>
        <v/>
      </c>
      <c r="S209" s="15"/>
    </row>
    <row r="210" spans="1:19" ht="20.25" thickTop="1" thickBot="1">
      <c r="A210" s="15"/>
      <c r="B210" s="3">
        <v>202</v>
      </c>
      <c r="C210" s="20">
        <f t="shared" si="21"/>
        <v>49980</v>
      </c>
      <c r="D210" s="61"/>
      <c r="E210" s="9" t="str">
        <f>IFERROR(IF(H209=0,"",H209*('Loan Details'!$D$10/12)),"")</f>
        <v/>
      </c>
      <c r="F210" s="9">
        <f>IFERROR(INDEX(INDEX('Loan Details'!$C$16:$D$27,,1),MATCH($C210,INDEX('Loan Details'!$C$16:$D$27,,2),0),1),0)</f>
        <v>0</v>
      </c>
      <c r="G210" s="9" t="str">
        <f t="shared" si="22"/>
        <v/>
      </c>
      <c r="H210" s="9" t="str">
        <f t="shared" si="23"/>
        <v/>
      </c>
      <c r="I210" s="61"/>
      <c r="J210" s="9" t="str">
        <f>IFERROR(IF(M209=0,"",M209*('Loan Details'!$G$10/12)),"")</f>
        <v/>
      </c>
      <c r="K210" s="9">
        <f>IFERROR(INDEX(INDEX('Loan Details'!$F$16:$G$27,,1),MATCH($C210,INDEX('Loan Details'!$F$16:$G$27,,2),0),1),0)</f>
        <v>0</v>
      </c>
      <c r="L210" s="9" t="str">
        <f t="shared" si="24"/>
        <v/>
      </c>
      <c r="M210" s="9" t="str">
        <f t="shared" si="25"/>
        <v/>
      </c>
      <c r="N210" s="61"/>
      <c r="O210" s="9" t="str">
        <f>IFERROR(IF(R209=0,"",R209*('Loan Details'!$J$10/12)),"")</f>
        <v/>
      </c>
      <c r="P210" s="9">
        <f>IFERROR(INDEX(INDEX('Loan Details'!$I$16:$J$27,,1),MATCH($C210,INDEX('Loan Details'!$I$16:$J$27,,2),0),1),0)</f>
        <v>0</v>
      </c>
      <c r="Q210" s="9" t="str">
        <f t="shared" si="26"/>
        <v/>
      </c>
      <c r="R210" s="9" t="str">
        <f t="shared" si="27"/>
        <v/>
      </c>
      <c r="S210" s="15"/>
    </row>
    <row r="211" spans="1:19" ht="20.25" thickTop="1" thickBot="1">
      <c r="A211" s="15"/>
      <c r="B211" s="3">
        <v>203</v>
      </c>
      <c r="C211" s="20">
        <f t="shared" si="21"/>
        <v>50010</v>
      </c>
      <c r="D211" s="61"/>
      <c r="E211" s="9" t="str">
        <f>IFERROR(IF(H210=0,"",H210*('Loan Details'!$D$10/12)),"")</f>
        <v/>
      </c>
      <c r="F211" s="9">
        <f>IFERROR(INDEX(INDEX('Loan Details'!$C$16:$D$27,,1),MATCH($C211,INDEX('Loan Details'!$C$16:$D$27,,2),0),1),0)</f>
        <v>0</v>
      </c>
      <c r="G211" s="9" t="str">
        <f t="shared" si="22"/>
        <v/>
      </c>
      <c r="H211" s="9" t="str">
        <f t="shared" si="23"/>
        <v/>
      </c>
      <c r="I211" s="61"/>
      <c r="J211" s="9" t="str">
        <f>IFERROR(IF(M210=0,"",M210*('Loan Details'!$G$10/12)),"")</f>
        <v/>
      </c>
      <c r="K211" s="9">
        <f>IFERROR(INDEX(INDEX('Loan Details'!$F$16:$G$27,,1),MATCH($C211,INDEX('Loan Details'!$F$16:$G$27,,2),0),1),0)</f>
        <v>0</v>
      </c>
      <c r="L211" s="9" t="str">
        <f t="shared" si="24"/>
        <v/>
      </c>
      <c r="M211" s="9" t="str">
        <f t="shared" si="25"/>
        <v/>
      </c>
      <c r="N211" s="61"/>
      <c r="O211" s="9" t="str">
        <f>IFERROR(IF(R210=0,"",R210*('Loan Details'!$J$10/12)),"")</f>
        <v/>
      </c>
      <c r="P211" s="9">
        <f>IFERROR(INDEX(INDEX('Loan Details'!$I$16:$J$27,,1),MATCH($C211,INDEX('Loan Details'!$I$16:$J$27,,2),0),1),0)</f>
        <v>0</v>
      </c>
      <c r="Q211" s="9" t="str">
        <f t="shared" si="26"/>
        <v/>
      </c>
      <c r="R211" s="9" t="str">
        <f t="shared" si="27"/>
        <v/>
      </c>
      <c r="S211" s="15"/>
    </row>
    <row r="212" spans="1:19" ht="20.25" thickTop="1" thickBot="1">
      <c r="A212" s="15"/>
      <c r="B212" s="3">
        <v>204</v>
      </c>
      <c r="C212" s="20">
        <f t="shared" si="21"/>
        <v>50041</v>
      </c>
      <c r="D212" s="61"/>
      <c r="E212" s="9" t="str">
        <f>IFERROR(IF(H211=0,"",H211*('Loan Details'!$D$10/12)),"")</f>
        <v/>
      </c>
      <c r="F212" s="9">
        <f>IFERROR(INDEX(INDEX('Loan Details'!$C$16:$D$27,,1),MATCH($C212,INDEX('Loan Details'!$C$16:$D$27,,2),0),1),0)</f>
        <v>0</v>
      </c>
      <c r="G212" s="9" t="str">
        <f t="shared" si="22"/>
        <v/>
      </c>
      <c r="H212" s="9" t="str">
        <f t="shared" si="23"/>
        <v/>
      </c>
      <c r="I212" s="61"/>
      <c r="J212" s="9" t="str">
        <f>IFERROR(IF(M211=0,"",M211*('Loan Details'!$G$10/12)),"")</f>
        <v/>
      </c>
      <c r="K212" s="9">
        <f>IFERROR(INDEX(INDEX('Loan Details'!$F$16:$G$27,,1),MATCH($C212,INDEX('Loan Details'!$F$16:$G$27,,2),0),1),0)</f>
        <v>0</v>
      </c>
      <c r="L212" s="9" t="str">
        <f t="shared" si="24"/>
        <v/>
      </c>
      <c r="M212" s="9" t="str">
        <f t="shared" si="25"/>
        <v/>
      </c>
      <c r="N212" s="61"/>
      <c r="O212" s="9" t="str">
        <f>IFERROR(IF(R211=0,"",R211*('Loan Details'!$J$10/12)),"")</f>
        <v/>
      </c>
      <c r="P212" s="9">
        <f>IFERROR(INDEX(INDEX('Loan Details'!$I$16:$J$27,,1),MATCH($C212,INDEX('Loan Details'!$I$16:$J$27,,2),0),1),0)</f>
        <v>0</v>
      </c>
      <c r="Q212" s="9" t="str">
        <f t="shared" si="26"/>
        <v/>
      </c>
      <c r="R212" s="9" t="str">
        <f t="shared" si="27"/>
        <v/>
      </c>
      <c r="S212" s="15"/>
    </row>
    <row r="213" spans="1:19" ht="20.25" thickTop="1" thickBot="1">
      <c r="A213" s="15"/>
      <c r="B213" s="3">
        <v>205</v>
      </c>
      <c r="C213" s="20">
        <f t="shared" si="21"/>
        <v>50072</v>
      </c>
      <c r="D213" s="61"/>
      <c r="E213" s="9" t="str">
        <f>IFERROR(IF(H212=0,"",H212*('Loan Details'!$D$10/12)),"")</f>
        <v/>
      </c>
      <c r="F213" s="9">
        <f>IFERROR(INDEX(INDEX('Loan Details'!$C$16:$D$27,,1),MATCH($C213,INDEX('Loan Details'!$C$16:$D$27,,2),0),1),0)</f>
        <v>0</v>
      </c>
      <c r="G213" s="9" t="str">
        <f t="shared" si="22"/>
        <v/>
      </c>
      <c r="H213" s="9" t="str">
        <f t="shared" si="23"/>
        <v/>
      </c>
      <c r="I213" s="61"/>
      <c r="J213" s="9" t="str">
        <f>IFERROR(IF(M212=0,"",M212*('Loan Details'!$G$10/12)),"")</f>
        <v/>
      </c>
      <c r="K213" s="9">
        <f>IFERROR(INDEX(INDEX('Loan Details'!$F$16:$G$27,,1),MATCH($C213,INDEX('Loan Details'!$F$16:$G$27,,2),0),1),0)</f>
        <v>0</v>
      </c>
      <c r="L213" s="9" t="str">
        <f t="shared" si="24"/>
        <v/>
      </c>
      <c r="M213" s="9" t="str">
        <f t="shared" si="25"/>
        <v/>
      </c>
      <c r="N213" s="61"/>
      <c r="O213" s="9" t="str">
        <f>IFERROR(IF(R212=0,"",R212*('Loan Details'!$J$10/12)),"")</f>
        <v/>
      </c>
      <c r="P213" s="9">
        <f>IFERROR(INDEX(INDEX('Loan Details'!$I$16:$J$27,,1),MATCH($C213,INDEX('Loan Details'!$I$16:$J$27,,2),0),1),0)</f>
        <v>0</v>
      </c>
      <c r="Q213" s="9" t="str">
        <f t="shared" si="26"/>
        <v/>
      </c>
      <c r="R213" s="9" t="str">
        <f t="shared" si="27"/>
        <v/>
      </c>
      <c r="S213" s="15"/>
    </row>
    <row r="214" spans="1:19" ht="20.25" thickTop="1" thickBot="1">
      <c r="A214" s="15"/>
      <c r="B214" s="3">
        <v>206</v>
      </c>
      <c r="C214" s="20">
        <f t="shared" si="21"/>
        <v>50100</v>
      </c>
      <c r="D214" s="61"/>
      <c r="E214" s="9" t="str">
        <f>IFERROR(IF(H213=0,"",H213*('Loan Details'!$D$10/12)),"")</f>
        <v/>
      </c>
      <c r="F214" s="9">
        <f>IFERROR(INDEX(INDEX('Loan Details'!$C$16:$D$27,,1),MATCH($C214,INDEX('Loan Details'!$C$16:$D$27,,2),0),1),0)</f>
        <v>0</v>
      </c>
      <c r="G214" s="9" t="str">
        <f t="shared" si="22"/>
        <v/>
      </c>
      <c r="H214" s="9" t="str">
        <f t="shared" si="23"/>
        <v/>
      </c>
      <c r="I214" s="61"/>
      <c r="J214" s="9" t="str">
        <f>IFERROR(IF(M213=0,"",M213*('Loan Details'!$G$10/12)),"")</f>
        <v/>
      </c>
      <c r="K214" s="9">
        <f>IFERROR(INDEX(INDEX('Loan Details'!$F$16:$G$27,,1),MATCH($C214,INDEX('Loan Details'!$F$16:$G$27,,2),0),1),0)</f>
        <v>0</v>
      </c>
      <c r="L214" s="9" t="str">
        <f t="shared" si="24"/>
        <v/>
      </c>
      <c r="M214" s="9" t="str">
        <f t="shared" si="25"/>
        <v/>
      </c>
      <c r="N214" s="61"/>
      <c r="O214" s="9" t="str">
        <f>IFERROR(IF(R213=0,"",R213*('Loan Details'!$J$10/12)),"")</f>
        <v/>
      </c>
      <c r="P214" s="9">
        <f>IFERROR(INDEX(INDEX('Loan Details'!$I$16:$J$27,,1),MATCH($C214,INDEX('Loan Details'!$I$16:$J$27,,2),0),1),0)</f>
        <v>0</v>
      </c>
      <c r="Q214" s="9" t="str">
        <f t="shared" si="26"/>
        <v/>
      </c>
      <c r="R214" s="9" t="str">
        <f t="shared" si="27"/>
        <v/>
      </c>
      <c r="S214" s="15"/>
    </row>
    <row r="215" spans="1:19" ht="20.25" thickTop="1" thickBot="1">
      <c r="A215" s="15"/>
      <c r="B215" s="3">
        <v>207</v>
      </c>
      <c r="C215" s="20">
        <f t="shared" si="21"/>
        <v>50131</v>
      </c>
      <c r="D215" s="61"/>
      <c r="E215" s="9" t="str">
        <f>IFERROR(IF(H214=0,"",H214*('Loan Details'!$D$10/12)),"")</f>
        <v/>
      </c>
      <c r="F215" s="9">
        <f>IFERROR(INDEX(INDEX('Loan Details'!$C$16:$D$27,,1),MATCH($C215,INDEX('Loan Details'!$C$16:$D$27,,2),0),1),0)</f>
        <v>0</v>
      </c>
      <c r="G215" s="9" t="str">
        <f t="shared" si="22"/>
        <v/>
      </c>
      <c r="H215" s="9" t="str">
        <f t="shared" si="23"/>
        <v/>
      </c>
      <c r="I215" s="61"/>
      <c r="J215" s="9" t="str">
        <f>IFERROR(IF(M214=0,"",M214*('Loan Details'!$G$10/12)),"")</f>
        <v/>
      </c>
      <c r="K215" s="9">
        <f>IFERROR(INDEX(INDEX('Loan Details'!$F$16:$G$27,,1),MATCH($C215,INDEX('Loan Details'!$F$16:$G$27,,2),0),1),0)</f>
        <v>0</v>
      </c>
      <c r="L215" s="9" t="str">
        <f t="shared" si="24"/>
        <v/>
      </c>
      <c r="M215" s="9" t="str">
        <f t="shared" si="25"/>
        <v/>
      </c>
      <c r="N215" s="61"/>
      <c r="O215" s="9" t="str">
        <f>IFERROR(IF(R214=0,"",R214*('Loan Details'!$J$10/12)),"")</f>
        <v/>
      </c>
      <c r="P215" s="9">
        <f>IFERROR(INDEX(INDEX('Loan Details'!$I$16:$J$27,,1),MATCH($C215,INDEX('Loan Details'!$I$16:$J$27,,2),0),1),0)</f>
        <v>0</v>
      </c>
      <c r="Q215" s="9" t="str">
        <f t="shared" si="26"/>
        <v/>
      </c>
      <c r="R215" s="9" t="str">
        <f t="shared" si="27"/>
        <v/>
      </c>
      <c r="S215" s="15"/>
    </row>
    <row r="216" spans="1:19" ht="20.25" thickTop="1" thickBot="1">
      <c r="A216" s="15"/>
      <c r="B216" s="3">
        <v>208</v>
      </c>
      <c r="C216" s="20">
        <f t="shared" si="21"/>
        <v>50161</v>
      </c>
      <c r="D216" s="61"/>
      <c r="E216" s="9" t="str">
        <f>IFERROR(IF(H215=0,"",H215*('Loan Details'!$D$10/12)),"")</f>
        <v/>
      </c>
      <c r="F216" s="9">
        <f>IFERROR(INDEX(INDEX('Loan Details'!$C$16:$D$27,,1),MATCH($C216,INDEX('Loan Details'!$C$16:$D$27,,2),0),1),0)</f>
        <v>0</v>
      </c>
      <c r="G216" s="9" t="str">
        <f t="shared" si="22"/>
        <v/>
      </c>
      <c r="H216" s="9" t="str">
        <f t="shared" si="23"/>
        <v/>
      </c>
      <c r="I216" s="61"/>
      <c r="J216" s="9" t="str">
        <f>IFERROR(IF(M215=0,"",M215*('Loan Details'!$G$10/12)),"")</f>
        <v/>
      </c>
      <c r="K216" s="9">
        <f>IFERROR(INDEX(INDEX('Loan Details'!$F$16:$G$27,,1),MATCH($C216,INDEX('Loan Details'!$F$16:$G$27,,2),0),1),0)</f>
        <v>0</v>
      </c>
      <c r="L216" s="9" t="str">
        <f t="shared" si="24"/>
        <v/>
      </c>
      <c r="M216" s="9" t="str">
        <f t="shared" si="25"/>
        <v/>
      </c>
      <c r="N216" s="61"/>
      <c r="O216" s="9" t="str">
        <f>IFERROR(IF(R215=0,"",R215*('Loan Details'!$J$10/12)),"")</f>
        <v/>
      </c>
      <c r="P216" s="9">
        <f>IFERROR(INDEX(INDEX('Loan Details'!$I$16:$J$27,,1),MATCH($C216,INDEX('Loan Details'!$I$16:$J$27,,2),0),1),0)</f>
        <v>0</v>
      </c>
      <c r="Q216" s="9" t="str">
        <f t="shared" si="26"/>
        <v/>
      </c>
      <c r="R216" s="9" t="str">
        <f t="shared" si="27"/>
        <v/>
      </c>
      <c r="S216" s="15"/>
    </row>
    <row r="217" spans="1:19" ht="20.25" thickTop="1" thickBot="1">
      <c r="A217" s="15"/>
      <c r="B217" s="3">
        <v>209</v>
      </c>
      <c r="C217" s="20">
        <f t="shared" si="21"/>
        <v>50192</v>
      </c>
      <c r="D217" s="61"/>
      <c r="E217" s="9" t="str">
        <f>IFERROR(IF(H216=0,"",H216*('Loan Details'!$D$10/12)),"")</f>
        <v/>
      </c>
      <c r="F217" s="9">
        <f>IFERROR(INDEX(INDEX('Loan Details'!$C$16:$D$27,,1),MATCH($C217,INDEX('Loan Details'!$C$16:$D$27,,2),0),1),0)</f>
        <v>0</v>
      </c>
      <c r="G217" s="9" t="str">
        <f t="shared" si="22"/>
        <v/>
      </c>
      <c r="H217" s="9" t="str">
        <f t="shared" si="23"/>
        <v/>
      </c>
      <c r="I217" s="61"/>
      <c r="J217" s="9" t="str">
        <f>IFERROR(IF(M216=0,"",M216*('Loan Details'!$G$10/12)),"")</f>
        <v/>
      </c>
      <c r="K217" s="9">
        <f>IFERROR(INDEX(INDEX('Loan Details'!$F$16:$G$27,,1),MATCH($C217,INDEX('Loan Details'!$F$16:$G$27,,2),0),1),0)</f>
        <v>0</v>
      </c>
      <c r="L217" s="9" t="str">
        <f t="shared" si="24"/>
        <v/>
      </c>
      <c r="M217" s="9" t="str">
        <f t="shared" si="25"/>
        <v/>
      </c>
      <c r="N217" s="61"/>
      <c r="O217" s="9" t="str">
        <f>IFERROR(IF(R216=0,"",R216*('Loan Details'!$J$10/12)),"")</f>
        <v/>
      </c>
      <c r="P217" s="9">
        <f>IFERROR(INDEX(INDEX('Loan Details'!$I$16:$J$27,,1),MATCH($C217,INDEX('Loan Details'!$I$16:$J$27,,2),0),1),0)</f>
        <v>0</v>
      </c>
      <c r="Q217" s="9" t="str">
        <f t="shared" si="26"/>
        <v/>
      </c>
      <c r="R217" s="9" t="str">
        <f t="shared" si="27"/>
        <v/>
      </c>
      <c r="S217" s="15"/>
    </row>
    <row r="218" spans="1:19" ht="20.25" thickTop="1" thickBot="1">
      <c r="A218" s="15"/>
      <c r="B218" s="3">
        <v>210</v>
      </c>
      <c r="C218" s="20">
        <f t="shared" si="21"/>
        <v>50222</v>
      </c>
      <c r="D218" s="61"/>
      <c r="E218" s="9" t="str">
        <f>IFERROR(IF(H217=0,"",H217*('Loan Details'!$D$10/12)),"")</f>
        <v/>
      </c>
      <c r="F218" s="9">
        <f>IFERROR(INDEX(INDEX('Loan Details'!$C$16:$D$27,,1),MATCH($C218,INDEX('Loan Details'!$C$16:$D$27,,2),0),1),0)</f>
        <v>0</v>
      </c>
      <c r="G218" s="9" t="str">
        <f t="shared" si="22"/>
        <v/>
      </c>
      <c r="H218" s="9" t="str">
        <f t="shared" si="23"/>
        <v/>
      </c>
      <c r="I218" s="61"/>
      <c r="J218" s="9" t="str">
        <f>IFERROR(IF(M217=0,"",M217*('Loan Details'!$G$10/12)),"")</f>
        <v/>
      </c>
      <c r="K218" s="9">
        <f>IFERROR(INDEX(INDEX('Loan Details'!$F$16:$G$27,,1),MATCH($C218,INDEX('Loan Details'!$F$16:$G$27,,2),0),1),0)</f>
        <v>0</v>
      </c>
      <c r="L218" s="9" t="str">
        <f t="shared" si="24"/>
        <v/>
      </c>
      <c r="M218" s="9" t="str">
        <f t="shared" si="25"/>
        <v/>
      </c>
      <c r="N218" s="61"/>
      <c r="O218" s="9" t="str">
        <f>IFERROR(IF(R217=0,"",R217*('Loan Details'!$J$10/12)),"")</f>
        <v/>
      </c>
      <c r="P218" s="9">
        <f>IFERROR(INDEX(INDEX('Loan Details'!$I$16:$J$27,,1),MATCH($C218,INDEX('Loan Details'!$I$16:$J$27,,2),0),1),0)</f>
        <v>0</v>
      </c>
      <c r="Q218" s="9" t="str">
        <f t="shared" si="26"/>
        <v/>
      </c>
      <c r="R218" s="9" t="str">
        <f t="shared" si="27"/>
        <v/>
      </c>
      <c r="S218" s="15"/>
    </row>
    <row r="219" spans="1:19" ht="20.25" thickTop="1" thickBot="1">
      <c r="A219" s="15"/>
      <c r="B219" s="3">
        <v>211</v>
      </c>
      <c r="C219" s="20">
        <f t="shared" si="21"/>
        <v>50253</v>
      </c>
      <c r="D219" s="61"/>
      <c r="E219" s="9" t="str">
        <f>IFERROR(IF(H218=0,"",H218*('Loan Details'!$D$10/12)),"")</f>
        <v/>
      </c>
      <c r="F219" s="9">
        <f>IFERROR(INDEX(INDEX('Loan Details'!$C$16:$D$27,,1),MATCH($C219,INDEX('Loan Details'!$C$16:$D$27,,2),0),1),0)</f>
        <v>0</v>
      </c>
      <c r="G219" s="9" t="str">
        <f t="shared" si="22"/>
        <v/>
      </c>
      <c r="H219" s="9" t="str">
        <f t="shared" si="23"/>
        <v/>
      </c>
      <c r="I219" s="61"/>
      <c r="J219" s="9" t="str">
        <f>IFERROR(IF(M218=0,"",M218*('Loan Details'!$G$10/12)),"")</f>
        <v/>
      </c>
      <c r="K219" s="9">
        <f>IFERROR(INDEX(INDEX('Loan Details'!$F$16:$G$27,,1),MATCH($C219,INDEX('Loan Details'!$F$16:$G$27,,2),0),1),0)</f>
        <v>0</v>
      </c>
      <c r="L219" s="9" t="str">
        <f t="shared" si="24"/>
        <v/>
      </c>
      <c r="M219" s="9" t="str">
        <f t="shared" si="25"/>
        <v/>
      </c>
      <c r="N219" s="61"/>
      <c r="O219" s="9" t="str">
        <f>IFERROR(IF(R218=0,"",R218*('Loan Details'!$J$10/12)),"")</f>
        <v/>
      </c>
      <c r="P219" s="9">
        <f>IFERROR(INDEX(INDEX('Loan Details'!$I$16:$J$27,,1),MATCH($C219,INDEX('Loan Details'!$I$16:$J$27,,2),0),1),0)</f>
        <v>0</v>
      </c>
      <c r="Q219" s="9" t="str">
        <f t="shared" si="26"/>
        <v/>
      </c>
      <c r="R219" s="9" t="str">
        <f t="shared" si="27"/>
        <v/>
      </c>
      <c r="S219" s="15"/>
    </row>
    <row r="220" spans="1:19" ht="20.25" thickTop="1" thickBot="1">
      <c r="A220" s="15"/>
      <c r="B220" s="3">
        <v>212</v>
      </c>
      <c r="C220" s="20">
        <f t="shared" si="21"/>
        <v>50284</v>
      </c>
      <c r="D220" s="61"/>
      <c r="E220" s="9" t="str">
        <f>IFERROR(IF(H219=0,"",H219*('Loan Details'!$D$10/12)),"")</f>
        <v/>
      </c>
      <c r="F220" s="9">
        <f>IFERROR(INDEX(INDEX('Loan Details'!$C$16:$D$27,,1),MATCH($C220,INDEX('Loan Details'!$C$16:$D$27,,2),0),1),0)</f>
        <v>0</v>
      </c>
      <c r="G220" s="9" t="str">
        <f t="shared" si="22"/>
        <v/>
      </c>
      <c r="H220" s="9" t="str">
        <f t="shared" si="23"/>
        <v/>
      </c>
      <c r="I220" s="61"/>
      <c r="J220" s="9" t="str">
        <f>IFERROR(IF(M219=0,"",M219*('Loan Details'!$G$10/12)),"")</f>
        <v/>
      </c>
      <c r="K220" s="9">
        <f>IFERROR(INDEX(INDEX('Loan Details'!$F$16:$G$27,,1),MATCH($C220,INDEX('Loan Details'!$F$16:$G$27,,2),0),1),0)</f>
        <v>0</v>
      </c>
      <c r="L220" s="9" t="str">
        <f t="shared" si="24"/>
        <v/>
      </c>
      <c r="M220" s="9" t="str">
        <f t="shared" si="25"/>
        <v/>
      </c>
      <c r="N220" s="61"/>
      <c r="O220" s="9" t="str">
        <f>IFERROR(IF(R219=0,"",R219*('Loan Details'!$J$10/12)),"")</f>
        <v/>
      </c>
      <c r="P220" s="9">
        <f>IFERROR(INDEX(INDEX('Loan Details'!$I$16:$J$27,,1),MATCH($C220,INDEX('Loan Details'!$I$16:$J$27,,2),0),1),0)</f>
        <v>0</v>
      </c>
      <c r="Q220" s="9" t="str">
        <f t="shared" si="26"/>
        <v/>
      </c>
      <c r="R220" s="9" t="str">
        <f t="shared" si="27"/>
        <v/>
      </c>
      <c r="S220" s="15"/>
    </row>
    <row r="221" spans="1:19" ht="20.25" thickTop="1" thickBot="1">
      <c r="A221" s="15"/>
      <c r="B221" s="3">
        <v>213</v>
      </c>
      <c r="C221" s="20">
        <f t="shared" si="21"/>
        <v>50314</v>
      </c>
      <c r="D221" s="61"/>
      <c r="E221" s="9" t="str">
        <f>IFERROR(IF(H220=0,"",H220*('Loan Details'!$D$10/12)),"")</f>
        <v/>
      </c>
      <c r="F221" s="9">
        <f>IFERROR(INDEX(INDEX('Loan Details'!$C$16:$D$27,,1),MATCH($C221,INDEX('Loan Details'!$C$16:$D$27,,2),0),1),0)</f>
        <v>0</v>
      </c>
      <c r="G221" s="9" t="str">
        <f t="shared" si="22"/>
        <v/>
      </c>
      <c r="H221" s="9" t="str">
        <f t="shared" si="23"/>
        <v/>
      </c>
      <c r="I221" s="61"/>
      <c r="J221" s="9" t="str">
        <f>IFERROR(IF(M220=0,"",M220*('Loan Details'!$G$10/12)),"")</f>
        <v/>
      </c>
      <c r="K221" s="9">
        <f>IFERROR(INDEX(INDEX('Loan Details'!$F$16:$G$27,,1),MATCH($C221,INDEX('Loan Details'!$F$16:$G$27,,2),0),1),0)</f>
        <v>0</v>
      </c>
      <c r="L221" s="9" t="str">
        <f t="shared" si="24"/>
        <v/>
      </c>
      <c r="M221" s="9" t="str">
        <f t="shared" si="25"/>
        <v/>
      </c>
      <c r="N221" s="61"/>
      <c r="O221" s="9" t="str">
        <f>IFERROR(IF(R220=0,"",R220*('Loan Details'!$J$10/12)),"")</f>
        <v/>
      </c>
      <c r="P221" s="9">
        <f>IFERROR(INDEX(INDEX('Loan Details'!$I$16:$J$27,,1),MATCH($C221,INDEX('Loan Details'!$I$16:$J$27,,2),0),1),0)</f>
        <v>0</v>
      </c>
      <c r="Q221" s="9" t="str">
        <f t="shared" si="26"/>
        <v/>
      </c>
      <c r="R221" s="9" t="str">
        <f t="shared" si="27"/>
        <v/>
      </c>
      <c r="S221" s="15"/>
    </row>
    <row r="222" spans="1:19" ht="20.25" thickTop="1" thickBot="1">
      <c r="A222" s="15"/>
      <c r="B222" s="3">
        <v>214</v>
      </c>
      <c r="C222" s="20">
        <f t="shared" si="21"/>
        <v>50345</v>
      </c>
      <c r="D222" s="61"/>
      <c r="E222" s="9" t="str">
        <f>IFERROR(IF(H221=0,"",H221*('Loan Details'!$D$10/12)),"")</f>
        <v/>
      </c>
      <c r="F222" s="9">
        <f>IFERROR(INDEX(INDEX('Loan Details'!$C$16:$D$27,,1),MATCH($C222,INDEX('Loan Details'!$C$16:$D$27,,2),0),1),0)</f>
        <v>0</v>
      </c>
      <c r="G222" s="9" t="str">
        <f t="shared" si="22"/>
        <v/>
      </c>
      <c r="H222" s="9" t="str">
        <f t="shared" si="23"/>
        <v/>
      </c>
      <c r="I222" s="61"/>
      <c r="J222" s="9" t="str">
        <f>IFERROR(IF(M221=0,"",M221*('Loan Details'!$G$10/12)),"")</f>
        <v/>
      </c>
      <c r="K222" s="9">
        <f>IFERROR(INDEX(INDEX('Loan Details'!$F$16:$G$27,,1),MATCH($C222,INDEX('Loan Details'!$F$16:$G$27,,2),0),1),0)</f>
        <v>0</v>
      </c>
      <c r="L222" s="9" t="str">
        <f t="shared" si="24"/>
        <v/>
      </c>
      <c r="M222" s="9" t="str">
        <f t="shared" si="25"/>
        <v/>
      </c>
      <c r="N222" s="61"/>
      <c r="O222" s="9" t="str">
        <f>IFERROR(IF(R221=0,"",R221*('Loan Details'!$J$10/12)),"")</f>
        <v/>
      </c>
      <c r="P222" s="9">
        <f>IFERROR(INDEX(INDEX('Loan Details'!$I$16:$J$27,,1),MATCH($C222,INDEX('Loan Details'!$I$16:$J$27,,2),0),1),0)</f>
        <v>0</v>
      </c>
      <c r="Q222" s="9" t="str">
        <f t="shared" si="26"/>
        <v/>
      </c>
      <c r="R222" s="9" t="str">
        <f t="shared" si="27"/>
        <v/>
      </c>
      <c r="S222" s="15"/>
    </row>
    <row r="223" spans="1:19" ht="20.25" thickTop="1" thickBot="1">
      <c r="A223" s="15"/>
      <c r="B223" s="3">
        <v>215</v>
      </c>
      <c r="C223" s="20">
        <f t="shared" si="21"/>
        <v>50375</v>
      </c>
      <c r="D223" s="61"/>
      <c r="E223" s="9" t="str">
        <f>IFERROR(IF(H222=0,"",H222*('Loan Details'!$D$10/12)),"")</f>
        <v/>
      </c>
      <c r="F223" s="9">
        <f>IFERROR(INDEX(INDEX('Loan Details'!$C$16:$D$27,,1),MATCH($C223,INDEX('Loan Details'!$C$16:$D$27,,2),0),1),0)</f>
        <v>0</v>
      </c>
      <c r="G223" s="9" t="str">
        <f t="shared" si="22"/>
        <v/>
      </c>
      <c r="H223" s="9" t="str">
        <f t="shared" si="23"/>
        <v/>
      </c>
      <c r="I223" s="61"/>
      <c r="J223" s="9" t="str">
        <f>IFERROR(IF(M222=0,"",M222*('Loan Details'!$G$10/12)),"")</f>
        <v/>
      </c>
      <c r="K223" s="9">
        <f>IFERROR(INDEX(INDEX('Loan Details'!$F$16:$G$27,,1),MATCH($C223,INDEX('Loan Details'!$F$16:$G$27,,2),0),1),0)</f>
        <v>0</v>
      </c>
      <c r="L223" s="9" t="str">
        <f t="shared" si="24"/>
        <v/>
      </c>
      <c r="M223" s="9" t="str">
        <f t="shared" si="25"/>
        <v/>
      </c>
      <c r="N223" s="61"/>
      <c r="O223" s="9" t="str">
        <f>IFERROR(IF(R222=0,"",R222*('Loan Details'!$J$10/12)),"")</f>
        <v/>
      </c>
      <c r="P223" s="9">
        <f>IFERROR(INDEX(INDEX('Loan Details'!$I$16:$J$27,,1),MATCH($C223,INDEX('Loan Details'!$I$16:$J$27,,2),0),1),0)</f>
        <v>0</v>
      </c>
      <c r="Q223" s="9" t="str">
        <f t="shared" si="26"/>
        <v/>
      </c>
      <c r="R223" s="9" t="str">
        <f t="shared" si="27"/>
        <v/>
      </c>
      <c r="S223" s="15"/>
    </row>
    <row r="224" spans="1:19" ht="20.25" thickTop="1" thickBot="1">
      <c r="A224" s="15"/>
      <c r="B224" s="3">
        <v>216</v>
      </c>
      <c r="C224" s="20">
        <f t="shared" si="21"/>
        <v>50406</v>
      </c>
      <c r="D224" s="61"/>
      <c r="E224" s="9" t="str">
        <f>IFERROR(IF(H223=0,"",H223*('Loan Details'!$D$10/12)),"")</f>
        <v/>
      </c>
      <c r="F224" s="9">
        <f>IFERROR(INDEX(INDEX('Loan Details'!$C$16:$D$27,,1),MATCH($C224,INDEX('Loan Details'!$C$16:$D$27,,2),0),1),0)</f>
        <v>0</v>
      </c>
      <c r="G224" s="9" t="str">
        <f t="shared" si="22"/>
        <v/>
      </c>
      <c r="H224" s="9" t="str">
        <f t="shared" si="23"/>
        <v/>
      </c>
      <c r="I224" s="61"/>
      <c r="J224" s="9" t="str">
        <f>IFERROR(IF(M223=0,"",M223*('Loan Details'!$G$10/12)),"")</f>
        <v/>
      </c>
      <c r="K224" s="9">
        <f>IFERROR(INDEX(INDEX('Loan Details'!$F$16:$G$27,,1),MATCH($C224,INDEX('Loan Details'!$F$16:$G$27,,2),0),1),0)</f>
        <v>0</v>
      </c>
      <c r="L224" s="9" t="str">
        <f t="shared" si="24"/>
        <v/>
      </c>
      <c r="M224" s="9" t="str">
        <f t="shared" si="25"/>
        <v/>
      </c>
      <c r="N224" s="61"/>
      <c r="O224" s="9" t="str">
        <f>IFERROR(IF(R223=0,"",R223*('Loan Details'!$J$10/12)),"")</f>
        <v/>
      </c>
      <c r="P224" s="9">
        <f>IFERROR(INDEX(INDEX('Loan Details'!$I$16:$J$27,,1),MATCH($C224,INDEX('Loan Details'!$I$16:$J$27,,2),0),1),0)</f>
        <v>0</v>
      </c>
      <c r="Q224" s="9" t="str">
        <f t="shared" si="26"/>
        <v/>
      </c>
      <c r="R224" s="9" t="str">
        <f t="shared" si="27"/>
        <v/>
      </c>
      <c r="S224" s="15"/>
    </row>
    <row r="225" spans="1:19" ht="20.25" thickTop="1" thickBot="1">
      <c r="A225" s="15"/>
      <c r="B225" s="3">
        <v>217</v>
      </c>
      <c r="C225" s="20">
        <f t="shared" si="21"/>
        <v>50437</v>
      </c>
      <c r="D225" s="61"/>
      <c r="E225" s="9" t="str">
        <f>IFERROR(IF(H224=0,"",H224*('Loan Details'!$D$10/12)),"")</f>
        <v/>
      </c>
      <c r="F225" s="9">
        <f>IFERROR(INDEX(INDEX('Loan Details'!$C$16:$D$27,,1),MATCH($C225,INDEX('Loan Details'!$C$16:$D$27,,2),0),1),0)</f>
        <v>0</v>
      </c>
      <c r="G225" s="9" t="str">
        <f t="shared" si="22"/>
        <v/>
      </c>
      <c r="H225" s="9" t="str">
        <f t="shared" si="23"/>
        <v/>
      </c>
      <c r="I225" s="61"/>
      <c r="J225" s="9" t="str">
        <f>IFERROR(IF(M224=0,"",M224*('Loan Details'!$G$10/12)),"")</f>
        <v/>
      </c>
      <c r="K225" s="9">
        <f>IFERROR(INDEX(INDEX('Loan Details'!$F$16:$G$27,,1),MATCH($C225,INDEX('Loan Details'!$F$16:$G$27,,2),0),1),0)</f>
        <v>0</v>
      </c>
      <c r="L225" s="9" t="str">
        <f t="shared" si="24"/>
        <v/>
      </c>
      <c r="M225" s="9" t="str">
        <f t="shared" si="25"/>
        <v/>
      </c>
      <c r="N225" s="61"/>
      <c r="O225" s="9" t="str">
        <f>IFERROR(IF(R224=0,"",R224*('Loan Details'!$J$10/12)),"")</f>
        <v/>
      </c>
      <c r="P225" s="9">
        <f>IFERROR(INDEX(INDEX('Loan Details'!$I$16:$J$27,,1),MATCH($C225,INDEX('Loan Details'!$I$16:$J$27,,2),0),1),0)</f>
        <v>0</v>
      </c>
      <c r="Q225" s="9" t="str">
        <f t="shared" si="26"/>
        <v/>
      </c>
      <c r="R225" s="9" t="str">
        <f t="shared" si="27"/>
        <v/>
      </c>
      <c r="S225" s="15"/>
    </row>
    <row r="226" spans="1:19" ht="20.25" thickTop="1" thickBot="1">
      <c r="A226" s="15"/>
      <c r="B226" s="3">
        <v>218</v>
      </c>
      <c r="C226" s="20">
        <f t="shared" si="21"/>
        <v>50465</v>
      </c>
      <c r="D226" s="61"/>
      <c r="E226" s="9" t="str">
        <f>IFERROR(IF(H225=0,"",H225*('Loan Details'!$D$10/12)),"")</f>
        <v/>
      </c>
      <c r="F226" s="9">
        <f>IFERROR(INDEX(INDEX('Loan Details'!$C$16:$D$27,,1),MATCH($C226,INDEX('Loan Details'!$C$16:$D$27,,2),0),1),0)</f>
        <v>0</v>
      </c>
      <c r="G226" s="9" t="str">
        <f t="shared" si="22"/>
        <v/>
      </c>
      <c r="H226" s="9" t="str">
        <f t="shared" si="23"/>
        <v/>
      </c>
      <c r="I226" s="61"/>
      <c r="J226" s="9" t="str">
        <f>IFERROR(IF(M225=0,"",M225*('Loan Details'!$G$10/12)),"")</f>
        <v/>
      </c>
      <c r="K226" s="9">
        <f>IFERROR(INDEX(INDEX('Loan Details'!$F$16:$G$27,,1),MATCH($C226,INDEX('Loan Details'!$F$16:$G$27,,2),0),1),0)</f>
        <v>0</v>
      </c>
      <c r="L226" s="9" t="str">
        <f t="shared" si="24"/>
        <v/>
      </c>
      <c r="M226" s="9" t="str">
        <f t="shared" si="25"/>
        <v/>
      </c>
      <c r="N226" s="61"/>
      <c r="O226" s="9" t="str">
        <f>IFERROR(IF(R225=0,"",R225*('Loan Details'!$J$10/12)),"")</f>
        <v/>
      </c>
      <c r="P226" s="9">
        <f>IFERROR(INDEX(INDEX('Loan Details'!$I$16:$J$27,,1),MATCH($C226,INDEX('Loan Details'!$I$16:$J$27,,2),0),1),0)</f>
        <v>0</v>
      </c>
      <c r="Q226" s="9" t="str">
        <f t="shared" si="26"/>
        <v/>
      </c>
      <c r="R226" s="9" t="str">
        <f t="shared" si="27"/>
        <v/>
      </c>
      <c r="S226" s="15"/>
    </row>
    <row r="227" spans="1:19" ht="20.25" thickTop="1" thickBot="1">
      <c r="A227" s="15"/>
      <c r="B227" s="3">
        <v>219</v>
      </c>
      <c r="C227" s="20">
        <f t="shared" si="21"/>
        <v>50496</v>
      </c>
      <c r="D227" s="61"/>
      <c r="E227" s="9" t="str">
        <f>IFERROR(IF(H226=0,"",H226*('Loan Details'!$D$10/12)),"")</f>
        <v/>
      </c>
      <c r="F227" s="9">
        <f>IFERROR(INDEX(INDEX('Loan Details'!$C$16:$D$27,,1),MATCH($C227,INDEX('Loan Details'!$C$16:$D$27,,2),0),1),0)</f>
        <v>0</v>
      </c>
      <c r="G227" s="9" t="str">
        <f t="shared" si="22"/>
        <v/>
      </c>
      <c r="H227" s="9" t="str">
        <f t="shared" si="23"/>
        <v/>
      </c>
      <c r="I227" s="61"/>
      <c r="J227" s="9" t="str">
        <f>IFERROR(IF(M226=0,"",M226*('Loan Details'!$G$10/12)),"")</f>
        <v/>
      </c>
      <c r="K227" s="9">
        <f>IFERROR(INDEX(INDEX('Loan Details'!$F$16:$G$27,,1),MATCH($C227,INDEX('Loan Details'!$F$16:$G$27,,2),0),1),0)</f>
        <v>0</v>
      </c>
      <c r="L227" s="9" t="str">
        <f t="shared" si="24"/>
        <v/>
      </c>
      <c r="M227" s="9" t="str">
        <f t="shared" si="25"/>
        <v/>
      </c>
      <c r="N227" s="61"/>
      <c r="O227" s="9" t="str">
        <f>IFERROR(IF(R226=0,"",R226*('Loan Details'!$J$10/12)),"")</f>
        <v/>
      </c>
      <c r="P227" s="9">
        <f>IFERROR(INDEX(INDEX('Loan Details'!$I$16:$J$27,,1),MATCH($C227,INDEX('Loan Details'!$I$16:$J$27,,2),0),1),0)</f>
        <v>0</v>
      </c>
      <c r="Q227" s="9" t="str">
        <f t="shared" si="26"/>
        <v/>
      </c>
      <c r="R227" s="9" t="str">
        <f t="shared" si="27"/>
        <v/>
      </c>
      <c r="S227" s="15"/>
    </row>
    <row r="228" spans="1:19" ht="20.25" thickTop="1" thickBot="1">
      <c r="A228" s="15"/>
      <c r="B228" s="3">
        <v>220</v>
      </c>
      <c r="C228" s="20">
        <f t="shared" si="21"/>
        <v>50526</v>
      </c>
      <c r="D228" s="61"/>
      <c r="E228" s="9" t="str">
        <f>IFERROR(IF(H227=0,"",H227*('Loan Details'!$D$10/12)),"")</f>
        <v/>
      </c>
      <c r="F228" s="9">
        <f>IFERROR(INDEX(INDEX('Loan Details'!$C$16:$D$27,,1),MATCH($C228,INDEX('Loan Details'!$C$16:$D$27,,2),0),1),0)</f>
        <v>0</v>
      </c>
      <c r="G228" s="9" t="str">
        <f t="shared" si="22"/>
        <v/>
      </c>
      <c r="H228" s="9" t="str">
        <f t="shared" si="23"/>
        <v/>
      </c>
      <c r="I228" s="61"/>
      <c r="J228" s="9" t="str">
        <f>IFERROR(IF(M227=0,"",M227*('Loan Details'!$G$10/12)),"")</f>
        <v/>
      </c>
      <c r="K228" s="9">
        <f>IFERROR(INDEX(INDEX('Loan Details'!$F$16:$G$27,,1),MATCH($C228,INDEX('Loan Details'!$F$16:$G$27,,2),0),1),0)</f>
        <v>0</v>
      </c>
      <c r="L228" s="9" t="str">
        <f t="shared" si="24"/>
        <v/>
      </c>
      <c r="M228" s="9" t="str">
        <f t="shared" si="25"/>
        <v/>
      </c>
      <c r="N228" s="61"/>
      <c r="O228" s="9" t="str">
        <f>IFERROR(IF(R227=0,"",R227*('Loan Details'!$J$10/12)),"")</f>
        <v/>
      </c>
      <c r="P228" s="9">
        <f>IFERROR(INDEX(INDEX('Loan Details'!$I$16:$J$27,,1),MATCH($C228,INDEX('Loan Details'!$I$16:$J$27,,2),0),1),0)</f>
        <v>0</v>
      </c>
      <c r="Q228" s="9" t="str">
        <f t="shared" si="26"/>
        <v/>
      </c>
      <c r="R228" s="9" t="str">
        <f t="shared" si="27"/>
        <v/>
      </c>
      <c r="S228" s="15"/>
    </row>
    <row r="229" spans="1:19" ht="20.25" thickTop="1" thickBot="1">
      <c r="A229" s="15"/>
      <c r="B229" s="3">
        <v>221</v>
      </c>
      <c r="C229" s="20">
        <f t="shared" si="21"/>
        <v>50557</v>
      </c>
      <c r="D229" s="61"/>
      <c r="E229" s="9" t="str">
        <f>IFERROR(IF(H228=0,"",H228*('Loan Details'!$D$10/12)),"")</f>
        <v/>
      </c>
      <c r="F229" s="9">
        <f>IFERROR(INDEX(INDEX('Loan Details'!$C$16:$D$27,,1),MATCH($C229,INDEX('Loan Details'!$C$16:$D$27,,2),0),1),0)</f>
        <v>0</v>
      </c>
      <c r="G229" s="9" t="str">
        <f t="shared" si="22"/>
        <v/>
      </c>
      <c r="H229" s="9" t="str">
        <f t="shared" si="23"/>
        <v/>
      </c>
      <c r="I229" s="61"/>
      <c r="J229" s="9" t="str">
        <f>IFERROR(IF(M228=0,"",M228*('Loan Details'!$G$10/12)),"")</f>
        <v/>
      </c>
      <c r="K229" s="9">
        <f>IFERROR(INDEX(INDEX('Loan Details'!$F$16:$G$27,,1),MATCH($C229,INDEX('Loan Details'!$F$16:$G$27,,2),0),1),0)</f>
        <v>0</v>
      </c>
      <c r="L229" s="9" t="str">
        <f t="shared" si="24"/>
        <v/>
      </c>
      <c r="M229" s="9" t="str">
        <f t="shared" si="25"/>
        <v/>
      </c>
      <c r="N229" s="61"/>
      <c r="O229" s="9" t="str">
        <f>IFERROR(IF(R228=0,"",R228*('Loan Details'!$J$10/12)),"")</f>
        <v/>
      </c>
      <c r="P229" s="9">
        <f>IFERROR(INDEX(INDEX('Loan Details'!$I$16:$J$27,,1),MATCH($C229,INDEX('Loan Details'!$I$16:$J$27,,2),0),1),0)</f>
        <v>0</v>
      </c>
      <c r="Q229" s="9" t="str">
        <f t="shared" si="26"/>
        <v/>
      </c>
      <c r="R229" s="9" t="str">
        <f t="shared" si="27"/>
        <v/>
      </c>
      <c r="S229" s="15"/>
    </row>
    <row r="230" spans="1:19" ht="20.25" thickTop="1" thickBot="1">
      <c r="A230" s="15"/>
      <c r="B230" s="3">
        <v>222</v>
      </c>
      <c r="C230" s="20">
        <f t="shared" si="21"/>
        <v>50587</v>
      </c>
      <c r="D230" s="61"/>
      <c r="E230" s="9" t="str">
        <f>IFERROR(IF(H229=0,"",H229*('Loan Details'!$D$10/12)),"")</f>
        <v/>
      </c>
      <c r="F230" s="9">
        <f>IFERROR(INDEX(INDEX('Loan Details'!$C$16:$D$27,,1),MATCH($C230,INDEX('Loan Details'!$C$16:$D$27,,2),0),1),0)</f>
        <v>0</v>
      </c>
      <c r="G230" s="9" t="str">
        <f t="shared" si="22"/>
        <v/>
      </c>
      <c r="H230" s="9" t="str">
        <f t="shared" si="23"/>
        <v/>
      </c>
      <c r="I230" s="61"/>
      <c r="J230" s="9" t="str">
        <f>IFERROR(IF(M229=0,"",M229*('Loan Details'!$G$10/12)),"")</f>
        <v/>
      </c>
      <c r="K230" s="9">
        <f>IFERROR(INDEX(INDEX('Loan Details'!$F$16:$G$27,,1),MATCH($C230,INDEX('Loan Details'!$F$16:$G$27,,2),0),1),0)</f>
        <v>0</v>
      </c>
      <c r="L230" s="9" t="str">
        <f t="shared" si="24"/>
        <v/>
      </c>
      <c r="M230" s="9" t="str">
        <f t="shared" si="25"/>
        <v/>
      </c>
      <c r="N230" s="61"/>
      <c r="O230" s="9" t="str">
        <f>IFERROR(IF(R229=0,"",R229*('Loan Details'!$J$10/12)),"")</f>
        <v/>
      </c>
      <c r="P230" s="9">
        <f>IFERROR(INDEX(INDEX('Loan Details'!$I$16:$J$27,,1),MATCH($C230,INDEX('Loan Details'!$I$16:$J$27,,2),0),1),0)</f>
        <v>0</v>
      </c>
      <c r="Q230" s="9" t="str">
        <f t="shared" si="26"/>
        <v/>
      </c>
      <c r="R230" s="9" t="str">
        <f t="shared" si="27"/>
        <v/>
      </c>
      <c r="S230" s="15"/>
    </row>
    <row r="231" spans="1:19" ht="20.25" thickTop="1" thickBot="1">
      <c r="A231" s="15"/>
      <c r="B231" s="3">
        <v>223</v>
      </c>
      <c r="C231" s="20">
        <f t="shared" si="21"/>
        <v>50618</v>
      </c>
      <c r="D231" s="61"/>
      <c r="E231" s="9" t="str">
        <f>IFERROR(IF(H230=0,"",H230*('Loan Details'!$D$10/12)),"")</f>
        <v/>
      </c>
      <c r="F231" s="9">
        <f>IFERROR(INDEX(INDEX('Loan Details'!$C$16:$D$27,,1),MATCH($C231,INDEX('Loan Details'!$C$16:$D$27,,2),0),1),0)</f>
        <v>0</v>
      </c>
      <c r="G231" s="9" t="str">
        <f t="shared" si="22"/>
        <v/>
      </c>
      <c r="H231" s="9" t="str">
        <f t="shared" si="23"/>
        <v/>
      </c>
      <c r="I231" s="61"/>
      <c r="J231" s="9" t="str">
        <f>IFERROR(IF(M230=0,"",M230*('Loan Details'!$G$10/12)),"")</f>
        <v/>
      </c>
      <c r="K231" s="9">
        <f>IFERROR(INDEX(INDEX('Loan Details'!$F$16:$G$27,,1),MATCH($C231,INDEX('Loan Details'!$F$16:$G$27,,2),0),1),0)</f>
        <v>0</v>
      </c>
      <c r="L231" s="9" t="str">
        <f t="shared" si="24"/>
        <v/>
      </c>
      <c r="M231" s="9" t="str">
        <f t="shared" si="25"/>
        <v/>
      </c>
      <c r="N231" s="61"/>
      <c r="O231" s="9" t="str">
        <f>IFERROR(IF(R230=0,"",R230*('Loan Details'!$J$10/12)),"")</f>
        <v/>
      </c>
      <c r="P231" s="9">
        <f>IFERROR(INDEX(INDEX('Loan Details'!$I$16:$J$27,,1),MATCH($C231,INDEX('Loan Details'!$I$16:$J$27,,2),0),1),0)</f>
        <v>0</v>
      </c>
      <c r="Q231" s="9" t="str">
        <f t="shared" si="26"/>
        <v/>
      </c>
      <c r="R231" s="9" t="str">
        <f t="shared" si="27"/>
        <v/>
      </c>
      <c r="S231" s="15"/>
    </row>
    <row r="232" spans="1:19" ht="20.25" thickTop="1" thickBot="1">
      <c r="A232" s="15"/>
      <c r="B232" s="3">
        <v>224</v>
      </c>
      <c r="C232" s="20">
        <f t="shared" si="21"/>
        <v>50649</v>
      </c>
      <c r="D232" s="61"/>
      <c r="E232" s="9" t="str">
        <f>IFERROR(IF(H231=0,"",H231*('Loan Details'!$D$10/12)),"")</f>
        <v/>
      </c>
      <c r="F232" s="9">
        <f>IFERROR(INDEX(INDEX('Loan Details'!$C$16:$D$27,,1),MATCH($C232,INDEX('Loan Details'!$C$16:$D$27,,2),0),1),0)</f>
        <v>0</v>
      </c>
      <c r="G232" s="9" t="str">
        <f t="shared" si="22"/>
        <v/>
      </c>
      <c r="H232" s="9" t="str">
        <f t="shared" si="23"/>
        <v/>
      </c>
      <c r="I232" s="61"/>
      <c r="J232" s="9" t="str">
        <f>IFERROR(IF(M231=0,"",M231*('Loan Details'!$G$10/12)),"")</f>
        <v/>
      </c>
      <c r="K232" s="9">
        <f>IFERROR(INDEX(INDEX('Loan Details'!$F$16:$G$27,,1),MATCH($C232,INDEX('Loan Details'!$F$16:$G$27,,2),0),1),0)</f>
        <v>0</v>
      </c>
      <c r="L232" s="9" t="str">
        <f t="shared" si="24"/>
        <v/>
      </c>
      <c r="M232" s="9" t="str">
        <f t="shared" si="25"/>
        <v/>
      </c>
      <c r="N232" s="61"/>
      <c r="O232" s="9" t="str">
        <f>IFERROR(IF(R231=0,"",R231*('Loan Details'!$J$10/12)),"")</f>
        <v/>
      </c>
      <c r="P232" s="9">
        <f>IFERROR(INDEX(INDEX('Loan Details'!$I$16:$J$27,,1),MATCH($C232,INDEX('Loan Details'!$I$16:$J$27,,2),0),1),0)</f>
        <v>0</v>
      </c>
      <c r="Q232" s="9" t="str">
        <f t="shared" si="26"/>
        <v/>
      </c>
      <c r="R232" s="9" t="str">
        <f t="shared" si="27"/>
        <v/>
      </c>
      <c r="S232" s="15"/>
    </row>
    <row r="233" spans="1:19" ht="20.25" thickTop="1" thickBot="1">
      <c r="A233" s="15"/>
      <c r="B233" s="3">
        <v>225</v>
      </c>
      <c r="C233" s="20">
        <f t="shared" si="21"/>
        <v>50679</v>
      </c>
      <c r="D233" s="61"/>
      <c r="E233" s="9" t="str">
        <f>IFERROR(IF(H232=0,"",H232*('Loan Details'!$D$10/12)),"")</f>
        <v/>
      </c>
      <c r="F233" s="9">
        <f>IFERROR(INDEX(INDEX('Loan Details'!$C$16:$D$27,,1),MATCH($C233,INDEX('Loan Details'!$C$16:$D$27,,2),0),1),0)</f>
        <v>0</v>
      </c>
      <c r="G233" s="9" t="str">
        <f t="shared" si="22"/>
        <v/>
      </c>
      <c r="H233" s="9" t="str">
        <f t="shared" si="23"/>
        <v/>
      </c>
      <c r="I233" s="61"/>
      <c r="J233" s="9" t="str">
        <f>IFERROR(IF(M232=0,"",M232*('Loan Details'!$G$10/12)),"")</f>
        <v/>
      </c>
      <c r="K233" s="9">
        <f>IFERROR(INDEX(INDEX('Loan Details'!$F$16:$G$27,,1),MATCH($C233,INDEX('Loan Details'!$F$16:$G$27,,2),0),1),0)</f>
        <v>0</v>
      </c>
      <c r="L233" s="9" t="str">
        <f t="shared" si="24"/>
        <v/>
      </c>
      <c r="M233" s="9" t="str">
        <f t="shared" si="25"/>
        <v/>
      </c>
      <c r="N233" s="61"/>
      <c r="O233" s="9" t="str">
        <f>IFERROR(IF(R232=0,"",R232*('Loan Details'!$J$10/12)),"")</f>
        <v/>
      </c>
      <c r="P233" s="9">
        <f>IFERROR(INDEX(INDEX('Loan Details'!$I$16:$J$27,,1),MATCH($C233,INDEX('Loan Details'!$I$16:$J$27,,2),0),1),0)</f>
        <v>0</v>
      </c>
      <c r="Q233" s="9" t="str">
        <f t="shared" si="26"/>
        <v/>
      </c>
      <c r="R233" s="9" t="str">
        <f t="shared" si="27"/>
        <v/>
      </c>
      <c r="S233" s="15"/>
    </row>
    <row r="234" spans="1:19" ht="20.25" thickTop="1" thickBot="1">
      <c r="A234" s="15"/>
      <c r="B234" s="3">
        <v>226</v>
      </c>
      <c r="C234" s="20">
        <f t="shared" si="21"/>
        <v>50710</v>
      </c>
      <c r="D234" s="61"/>
      <c r="E234" s="9" t="str">
        <f>IFERROR(IF(H233=0,"",H233*('Loan Details'!$D$10/12)),"")</f>
        <v/>
      </c>
      <c r="F234" s="9">
        <f>IFERROR(INDEX(INDEX('Loan Details'!$C$16:$D$27,,1),MATCH($C234,INDEX('Loan Details'!$C$16:$D$27,,2),0),1),0)</f>
        <v>0</v>
      </c>
      <c r="G234" s="9" t="str">
        <f t="shared" si="22"/>
        <v/>
      </c>
      <c r="H234" s="9" t="str">
        <f t="shared" si="23"/>
        <v/>
      </c>
      <c r="I234" s="61"/>
      <c r="J234" s="9" t="str">
        <f>IFERROR(IF(M233=0,"",M233*('Loan Details'!$G$10/12)),"")</f>
        <v/>
      </c>
      <c r="K234" s="9">
        <f>IFERROR(INDEX(INDEX('Loan Details'!$F$16:$G$27,,1),MATCH($C234,INDEX('Loan Details'!$F$16:$G$27,,2),0),1),0)</f>
        <v>0</v>
      </c>
      <c r="L234" s="9" t="str">
        <f t="shared" si="24"/>
        <v/>
      </c>
      <c r="M234" s="9" t="str">
        <f t="shared" si="25"/>
        <v/>
      </c>
      <c r="N234" s="61"/>
      <c r="O234" s="9" t="str">
        <f>IFERROR(IF(R233=0,"",R233*('Loan Details'!$J$10/12)),"")</f>
        <v/>
      </c>
      <c r="P234" s="9">
        <f>IFERROR(INDEX(INDEX('Loan Details'!$I$16:$J$27,,1),MATCH($C234,INDEX('Loan Details'!$I$16:$J$27,,2),0),1),0)</f>
        <v>0</v>
      </c>
      <c r="Q234" s="9" t="str">
        <f t="shared" si="26"/>
        <v/>
      </c>
      <c r="R234" s="9" t="str">
        <f t="shared" si="27"/>
        <v/>
      </c>
      <c r="S234" s="15"/>
    </row>
    <row r="235" spans="1:19" ht="20.25" thickTop="1" thickBot="1">
      <c r="A235" s="15"/>
      <c r="B235" s="3">
        <v>227</v>
      </c>
      <c r="C235" s="20">
        <f t="shared" si="21"/>
        <v>50740</v>
      </c>
      <c r="D235" s="61"/>
      <c r="E235" s="9" t="str">
        <f>IFERROR(IF(H234=0,"",H234*('Loan Details'!$D$10/12)),"")</f>
        <v/>
      </c>
      <c r="F235" s="9">
        <f>IFERROR(INDEX(INDEX('Loan Details'!$C$16:$D$27,,1),MATCH($C235,INDEX('Loan Details'!$C$16:$D$27,,2),0),1),0)</f>
        <v>0</v>
      </c>
      <c r="G235" s="9" t="str">
        <f t="shared" si="22"/>
        <v/>
      </c>
      <c r="H235" s="9" t="str">
        <f t="shared" si="23"/>
        <v/>
      </c>
      <c r="I235" s="61"/>
      <c r="J235" s="9" t="str">
        <f>IFERROR(IF(M234=0,"",M234*('Loan Details'!$G$10/12)),"")</f>
        <v/>
      </c>
      <c r="K235" s="9">
        <f>IFERROR(INDEX(INDEX('Loan Details'!$F$16:$G$27,,1),MATCH($C235,INDEX('Loan Details'!$F$16:$G$27,,2),0),1),0)</f>
        <v>0</v>
      </c>
      <c r="L235" s="9" t="str">
        <f t="shared" si="24"/>
        <v/>
      </c>
      <c r="M235" s="9" t="str">
        <f t="shared" si="25"/>
        <v/>
      </c>
      <c r="N235" s="61"/>
      <c r="O235" s="9" t="str">
        <f>IFERROR(IF(R234=0,"",R234*('Loan Details'!$J$10/12)),"")</f>
        <v/>
      </c>
      <c r="P235" s="9">
        <f>IFERROR(INDEX(INDEX('Loan Details'!$I$16:$J$27,,1),MATCH($C235,INDEX('Loan Details'!$I$16:$J$27,,2),0),1),0)</f>
        <v>0</v>
      </c>
      <c r="Q235" s="9" t="str">
        <f t="shared" si="26"/>
        <v/>
      </c>
      <c r="R235" s="9" t="str">
        <f t="shared" si="27"/>
        <v/>
      </c>
      <c r="S235" s="15"/>
    </row>
    <row r="236" spans="1:19" ht="20.25" thickTop="1" thickBot="1">
      <c r="A236" s="15"/>
      <c r="B236" s="3">
        <v>228</v>
      </c>
      <c r="C236" s="20">
        <f t="shared" si="21"/>
        <v>50771</v>
      </c>
      <c r="D236" s="61"/>
      <c r="E236" s="9" t="str">
        <f>IFERROR(IF(H235=0,"",H235*('Loan Details'!$D$10/12)),"")</f>
        <v/>
      </c>
      <c r="F236" s="9">
        <f>IFERROR(INDEX(INDEX('Loan Details'!$C$16:$D$27,,1),MATCH($C236,INDEX('Loan Details'!$C$16:$D$27,,2),0),1),0)</f>
        <v>0</v>
      </c>
      <c r="G236" s="9" t="str">
        <f t="shared" si="22"/>
        <v/>
      </c>
      <c r="H236" s="9" t="str">
        <f t="shared" si="23"/>
        <v/>
      </c>
      <c r="I236" s="61"/>
      <c r="J236" s="9" t="str">
        <f>IFERROR(IF(M235=0,"",M235*('Loan Details'!$G$10/12)),"")</f>
        <v/>
      </c>
      <c r="K236" s="9">
        <f>IFERROR(INDEX(INDEX('Loan Details'!$F$16:$G$27,,1),MATCH($C236,INDEX('Loan Details'!$F$16:$G$27,,2),0),1),0)</f>
        <v>0</v>
      </c>
      <c r="L236" s="9" t="str">
        <f t="shared" si="24"/>
        <v/>
      </c>
      <c r="M236" s="9" t="str">
        <f t="shared" si="25"/>
        <v/>
      </c>
      <c r="N236" s="61"/>
      <c r="O236" s="9" t="str">
        <f>IFERROR(IF(R235=0,"",R235*('Loan Details'!$J$10/12)),"")</f>
        <v/>
      </c>
      <c r="P236" s="9">
        <f>IFERROR(INDEX(INDEX('Loan Details'!$I$16:$J$27,,1),MATCH($C236,INDEX('Loan Details'!$I$16:$J$27,,2),0),1),0)</f>
        <v>0</v>
      </c>
      <c r="Q236" s="9" t="str">
        <f t="shared" si="26"/>
        <v/>
      </c>
      <c r="R236" s="9" t="str">
        <f t="shared" si="27"/>
        <v/>
      </c>
      <c r="S236" s="15"/>
    </row>
    <row r="237" spans="1:19" ht="20.25" thickTop="1" thickBot="1">
      <c r="A237" s="15"/>
      <c r="B237" s="3">
        <v>229</v>
      </c>
      <c r="C237" s="20">
        <f t="shared" si="21"/>
        <v>50802</v>
      </c>
      <c r="D237" s="61"/>
      <c r="E237" s="9" t="str">
        <f>IFERROR(IF(H236=0,"",H236*('Loan Details'!$D$10/12)),"")</f>
        <v/>
      </c>
      <c r="F237" s="9">
        <f>IFERROR(INDEX(INDEX('Loan Details'!$C$16:$D$27,,1),MATCH($C237,INDEX('Loan Details'!$C$16:$D$27,,2),0),1),0)</f>
        <v>0</v>
      </c>
      <c r="G237" s="9" t="str">
        <f t="shared" si="22"/>
        <v/>
      </c>
      <c r="H237" s="9" t="str">
        <f t="shared" si="23"/>
        <v/>
      </c>
      <c r="I237" s="61"/>
      <c r="J237" s="9" t="str">
        <f>IFERROR(IF(M236=0,"",M236*('Loan Details'!$G$10/12)),"")</f>
        <v/>
      </c>
      <c r="K237" s="9">
        <f>IFERROR(INDEX(INDEX('Loan Details'!$F$16:$G$27,,1),MATCH($C237,INDEX('Loan Details'!$F$16:$G$27,,2),0),1),0)</f>
        <v>0</v>
      </c>
      <c r="L237" s="9" t="str">
        <f t="shared" si="24"/>
        <v/>
      </c>
      <c r="M237" s="9" t="str">
        <f t="shared" si="25"/>
        <v/>
      </c>
      <c r="N237" s="61"/>
      <c r="O237" s="9" t="str">
        <f>IFERROR(IF(R236=0,"",R236*('Loan Details'!$J$10/12)),"")</f>
        <v/>
      </c>
      <c r="P237" s="9">
        <f>IFERROR(INDEX(INDEX('Loan Details'!$I$16:$J$27,,1),MATCH($C237,INDEX('Loan Details'!$I$16:$J$27,,2),0),1),0)</f>
        <v>0</v>
      </c>
      <c r="Q237" s="9" t="str">
        <f t="shared" si="26"/>
        <v/>
      </c>
      <c r="R237" s="9" t="str">
        <f t="shared" si="27"/>
        <v/>
      </c>
      <c r="S237" s="15"/>
    </row>
    <row r="238" spans="1:19" ht="20.25" thickTop="1" thickBot="1">
      <c r="A238" s="15"/>
      <c r="B238" s="3">
        <v>230</v>
      </c>
      <c r="C238" s="20">
        <f t="shared" si="21"/>
        <v>50830</v>
      </c>
      <c r="D238" s="61"/>
      <c r="E238" s="9" t="str">
        <f>IFERROR(IF(H237=0,"",H237*('Loan Details'!$D$10/12)),"")</f>
        <v/>
      </c>
      <c r="F238" s="9">
        <f>IFERROR(INDEX(INDEX('Loan Details'!$C$16:$D$27,,1),MATCH($C238,INDEX('Loan Details'!$C$16:$D$27,,2),0),1),0)</f>
        <v>0</v>
      </c>
      <c r="G238" s="9" t="str">
        <f t="shared" si="22"/>
        <v/>
      </c>
      <c r="H238" s="9" t="str">
        <f t="shared" si="23"/>
        <v/>
      </c>
      <c r="I238" s="61"/>
      <c r="J238" s="9" t="str">
        <f>IFERROR(IF(M237=0,"",M237*('Loan Details'!$G$10/12)),"")</f>
        <v/>
      </c>
      <c r="K238" s="9">
        <f>IFERROR(INDEX(INDEX('Loan Details'!$F$16:$G$27,,1),MATCH($C238,INDEX('Loan Details'!$F$16:$G$27,,2),0),1),0)</f>
        <v>0</v>
      </c>
      <c r="L238" s="9" t="str">
        <f t="shared" si="24"/>
        <v/>
      </c>
      <c r="M238" s="9" t="str">
        <f t="shared" si="25"/>
        <v/>
      </c>
      <c r="N238" s="61"/>
      <c r="O238" s="9" t="str">
        <f>IFERROR(IF(R237=0,"",R237*('Loan Details'!$J$10/12)),"")</f>
        <v/>
      </c>
      <c r="P238" s="9">
        <f>IFERROR(INDEX(INDEX('Loan Details'!$I$16:$J$27,,1),MATCH($C238,INDEX('Loan Details'!$I$16:$J$27,,2),0),1),0)</f>
        <v>0</v>
      </c>
      <c r="Q238" s="9" t="str">
        <f t="shared" si="26"/>
        <v/>
      </c>
      <c r="R238" s="9" t="str">
        <f t="shared" si="27"/>
        <v/>
      </c>
      <c r="S238" s="15"/>
    </row>
    <row r="239" spans="1:19" ht="20.25" thickTop="1" thickBot="1">
      <c r="A239" s="15"/>
      <c r="B239" s="3">
        <v>231</v>
      </c>
      <c r="C239" s="20">
        <f t="shared" si="21"/>
        <v>50861</v>
      </c>
      <c r="D239" s="61"/>
      <c r="E239" s="9" t="str">
        <f>IFERROR(IF(H238=0,"",H238*('Loan Details'!$D$10/12)),"")</f>
        <v/>
      </c>
      <c r="F239" s="9">
        <f>IFERROR(INDEX(INDEX('Loan Details'!$C$16:$D$27,,1),MATCH($C239,INDEX('Loan Details'!$C$16:$D$27,,2),0),1),0)</f>
        <v>0</v>
      </c>
      <c r="G239" s="9" t="str">
        <f t="shared" si="22"/>
        <v/>
      </c>
      <c r="H239" s="9" t="str">
        <f t="shared" si="23"/>
        <v/>
      </c>
      <c r="I239" s="61"/>
      <c r="J239" s="9" t="str">
        <f>IFERROR(IF(M238=0,"",M238*('Loan Details'!$G$10/12)),"")</f>
        <v/>
      </c>
      <c r="K239" s="9">
        <f>IFERROR(INDEX(INDEX('Loan Details'!$F$16:$G$27,,1),MATCH($C239,INDEX('Loan Details'!$F$16:$G$27,,2),0),1),0)</f>
        <v>0</v>
      </c>
      <c r="L239" s="9" t="str">
        <f t="shared" si="24"/>
        <v/>
      </c>
      <c r="M239" s="9" t="str">
        <f t="shared" si="25"/>
        <v/>
      </c>
      <c r="N239" s="61"/>
      <c r="O239" s="9" t="str">
        <f>IFERROR(IF(R238=0,"",R238*('Loan Details'!$J$10/12)),"")</f>
        <v/>
      </c>
      <c r="P239" s="9">
        <f>IFERROR(INDEX(INDEX('Loan Details'!$I$16:$J$27,,1),MATCH($C239,INDEX('Loan Details'!$I$16:$J$27,,2),0),1),0)</f>
        <v>0</v>
      </c>
      <c r="Q239" s="9" t="str">
        <f t="shared" si="26"/>
        <v/>
      </c>
      <c r="R239" s="9" t="str">
        <f t="shared" si="27"/>
        <v/>
      </c>
      <c r="S239" s="15"/>
    </row>
    <row r="240" spans="1:19" ht="20.25" thickTop="1" thickBot="1">
      <c r="A240" s="15"/>
      <c r="B240" s="3">
        <v>232</v>
      </c>
      <c r="C240" s="20">
        <f t="shared" si="21"/>
        <v>50891</v>
      </c>
      <c r="D240" s="61"/>
      <c r="E240" s="9" t="str">
        <f>IFERROR(IF(H239=0,"",H239*('Loan Details'!$D$10/12)),"")</f>
        <v/>
      </c>
      <c r="F240" s="9">
        <f>IFERROR(INDEX(INDEX('Loan Details'!$C$16:$D$27,,1),MATCH($C240,INDEX('Loan Details'!$C$16:$D$27,,2),0),1),0)</f>
        <v>0</v>
      </c>
      <c r="G240" s="9" t="str">
        <f t="shared" si="22"/>
        <v/>
      </c>
      <c r="H240" s="9" t="str">
        <f t="shared" si="23"/>
        <v/>
      </c>
      <c r="I240" s="61"/>
      <c r="J240" s="9" t="str">
        <f>IFERROR(IF(M239=0,"",M239*('Loan Details'!$G$10/12)),"")</f>
        <v/>
      </c>
      <c r="K240" s="9">
        <f>IFERROR(INDEX(INDEX('Loan Details'!$F$16:$G$27,,1),MATCH($C240,INDEX('Loan Details'!$F$16:$G$27,,2),0),1),0)</f>
        <v>0</v>
      </c>
      <c r="L240" s="9" t="str">
        <f t="shared" si="24"/>
        <v/>
      </c>
      <c r="M240" s="9" t="str">
        <f t="shared" si="25"/>
        <v/>
      </c>
      <c r="N240" s="61"/>
      <c r="O240" s="9" t="str">
        <f>IFERROR(IF(R239=0,"",R239*('Loan Details'!$J$10/12)),"")</f>
        <v/>
      </c>
      <c r="P240" s="9">
        <f>IFERROR(INDEX(INDEX('Loan Details'!$I$16:$J$27,,1),MATCH($C240,INDEX('Loan Details'!$I$16:$J$27,,2),0),1),0)</f>
        <v>0</v>
      </c>
      <c r="Q240" s="9" t="str">
        <f t="shared" si="26"/>
        <v/>
      </c>
      <c r="R240" s="9" t="str">
        <f t="shared" si="27"/>
        <v/>
      </c>
      <c r="S240" s="15"/>
    </row>
    <row r="241" spans="1:19" ht="20.25" thickTop="1" thickBot="1">
      <c r="A241" s="15"/>
      <c r="B241" s="3">
        <v>233</v>
      </c>
      <c r="C241" s="20">
        <f t="shared" si="21"/>
        <v>50922</v>
      </c>
      <c r="D241" s="61"/>
      <c r="E241" s="9" t="str">
        <f>IFERROR(IF(H240=0,"",H240*('Loan Details'!$D$10/12)),"")</f>
        <v/>
      </c>
      <c r="F241" s="9">
        <f>IFERROR(INDEX(INDEX('Loan Details'!$C$16:$D$27,,1),MATCH($C241,INDEX('Loan Details'!$C$16:$D$27,,2),0),1),0)</f>
        <v>0</v>
      </c>
      <c r="G241" s="9" t="str">
        <f t="shared" si="22"/>
        <v/>
      </c>
      <c r="H241" s="9" t="str">
        <f t="shared" si="23"/>
        <v/>
      </c>
      <c r="I241" s="61"/>
      <c r="J241" s="9" t="str">
        <f>IFERROR(IF(M240=0,"",M240*('Loan Details'!$G$10/12)),"")</f>
        <v/>
      </c>
      <c r="K241" s="9">
        <f>IFERROR(INDEX(INDEX('Loan Details'!$F$16:$G$27,,1),MATCH($C241,INDEX('Loan Details'!$F$16:$G$27,,2),0),1),0)</f>
        <v>0</v>
      </c>
      <c r="L241" s="9" t="str">
        <f t="shared" si="24"/>
        <v/>
      </c>
      <c r="M241" s="9" t="str">
        <f t="shared" si="25"/>
        <v/>
      </c>
      <c r="N241" s="61"/>
      <c r="O241" s="9" t="str">
        <f>IFERROR(IF(R240=0,"",R240*('Loan Details'!$J$10/12)),"")</f>
        <v/>
      </c>
      <c r="P241" s="9">
        <f>IFERROR(INDEX(INDEX('Loan Details'!$I$16:$J$27,,1),MATCH($C241,INDEX('Loan Details'!$I$16:$J$27,,2),0),1),0)</f>
        <v>0</v>
      </c>
      <c r="Q241" s="9" t="str">
        <f t="shared" si="26"/>
        <v/>
      </c>
      <c r="R241" s="9" t="str">
        <f t="shared" si="27"/>
        <v/>
      </c>
      <c r="S241" s="15"/>
    </row>
    <row r="242" spans="1:19" ht="20.25" thickTop="1" thickBot="1">
      <c r="A242" s="15"/>
      <c r="B242" s="3">
        <v>234</v>
      </c>
      <c r="C242" s="20">
        <f t="shared" si="21"/>
        <v>50952</v>
      </c>
      <c r="D242" s="61"/>
      <c r="E242" s="9" t="str">
        <f>IFERROR(IF(H241=0,"",H241*('Loan Details'!$D$10/12)),"")</f>
        <v/>
      </c>
      <c r="F242" s="9">
        <f>IFERROR(INDEX(INDEX('Loan Details'!$C$16:$D$27,,1),MATCH($C242,INDEX('Loan Details'!$C$16:$D$27,,2),0),1),0)</f>
        <v>0</v>
      </c>
      <c r="G242" s="9" t="str">
        <f t="shared" si="22"/>
        <v/>
      </c>
      <c r="H242" s="9" t="str">
        <f t="shared" si="23"/>
        <v/>
      </c>
      <c r="I242" s="61"/>
      <c r="J242" s="9" t="str">
        <f>IFERROR(IF(M241=0,"",M241*('Loan Details'!$G$10/12)),"")</f>
        <v/>
      </c>
      <c r="K242" s="9">
        <f>IFERROR(INDEX(INDEX('Loan Details'!$F$16:$G$27,,1),MATCH($C242,INDEX('Loan Details'!$F$16:$G$27,,2),0),1),0)</f>
        <v>0</v>
      </c>
      <c r="L242" s="9" t="str">
        <f t="shared" si="24"/>
        <v/>
      </c>
      <c r="M242" s="9" t="str">
        <f t="shared" si="25"/>
        <v/>
      </c>
      <c r="N242" s="61"/>
      <c r="O242" s="9" t="str">
        <f>IFERROR(IF(R241=0,"",R241*('Loan Details'!$J$10/12)),"")</f>
        <v/>
      </c>
      <c r="P242" s="9">
        <f>IFERROR(INDEX(INDEX('Loan Details'!$I$16:$J$27,,1),MATCH($C242,INDEX('Loan Details'!$I$16:$J$27,,2),0),1),0)</f>
        <v>0</v>
      </c>
      <c r="Q242" s="9" t="str">
        <f t="shared" si="26"/>
        <v/>
      </c>
      <c r="R242" s="9" t="str">
        <f t="shared" si="27"/>
        <v/>
      </c>
      <c r="S242" s="15"/>
    </row>
    <row r="243" spans="1:19" ht="20.25" thickTop="1" thickBot="1">
      <c r="A243" s="15"/>
      <c r="B243" s="3">
        <v>235</v>
      </c>
      <c r="C243" s="20">
        <f t="shared" si="21"/>
        <v>50983</v>
      </c>
      <c r="D243" s="61"/>
      <c r="E243" s="9" t="str">
        <f>IFERROR(IF(H242=0,"",H242*('Loan Details'!$D$10/12)),"")</f>
        <v/>
      </c>
      <c r="F243" s="9">
        <f>IFERROR(INDEX(INDEX('Loan Details'!$C$16:$D$27,,1),MATCH($C243,INDEX('Loan Details'!$C$16:$D$27,,2),0),1),0)</f>
        <v>0</v>
      </c>
      <c r="G243" s="9" t="str">
        <f t="shared" si="22"/>
        <v/>
      </c>
      <c r="H243" s="9" t="str">
        <f t="shared" si="23"/>
        <v/>
      </c>
      <c r="I243" s="61"/>
      <c r="J243" s="9" t="str">
        <f>IFERROR(IF(M242=0,"",M242*('Loan Details'!$G$10/12)),"")</f>
        <v/>
      </c>
      <c r="K243" s="9">
        <f>IFERROR(INDEX(INDEX('Loan Details'!$F$16:$G$27,,1),MATCH($C243,INDEX('Loan Details'!$F$16:$G$27,,2),0),1),0)</f>
        <v>0</v>
      </c>
      <c r="L243" s="9" t="str">
        <f t="shared" si="24"/>
        <v/>
      </c>
      <c r="M243" s="9" t="str">
        <f t="shared" si="25"/>
        <v/>
      </c>
      <c r="N243" s="61"/>
      <c r="O243" s="9" t="str">
        <f>IFERROR(IF(R242=0,"",R242*('Loan Details'!$J$10/12)),"")</f>
        <v/>
      </c>
      <c r="P243" s="9">
        <f>IFERROR(INDEX(INDEX('Loan Details'!$I$16:$J$27,,1),MATCH($C243,INDEX('Loan Details'!$I$16:$J$27,,2),0),1),0)</f>
        <v>0</v>
      </c>
      <c r="Q243" s="9" t="str">
        <f t="shared" si="26"/>
        <v/>
      </c>
      <c r="R243" s="9" t="str">
        <f t="shared" si="27"/>
        <v/>
      </c>
      <c r="S243" s="15"/>
    </row>
    <row r="244" spans="1:19" ht="20.25" thickTop="1" thickBot="1">
      <c r="A244" s="15"/>
      <c r="B244" s="3">
        <v>236</v>
      </c>
      <c r="C244" s="20">
        <f t="shared" si="21"/>
        <v>51014</v>
      </c>
      <c r="D244" s="61"/>
      <c r="E244" s="9" t="str">
        <f>IFERROR(IF(H243=0,"",H243*('Loan Details'!$D$10/12)),"")</f>
        <v/>
      </c>
      <c r="F244" s="9">
        <f>IFERROR(INDEX(INDEX('Loan Details'!$C$16:$D$27,,1),MATCH($C244,INDEX('Loan Details'!$C$16:$D$27,,2),0),1),0)</f>
        <v>0</v>
      </c>
      <c r="G244" s="9" t="str">
        <f t="shared" si="22"/>
        <v/>
      </c>
      <c r="H244" s="9" t="str">
        <f t="shared" si="23"/>
        <v/>
      </c>
      <c r="I244" s="61"/>
      <c r="J244" s="9" t="str">
        <f>IFERROR(IF(M243=0,"",M243*('Loan Details'!$G$10/12)),"")</f>
        <v/>
      </c>
      <c r="K244" s="9">
        <f>IFERROR(INDEX(INDEX('Loan Details'!$F$16:$G$27,,1),MATCH($C244,INDEX('Loan Details'!$F$16:$G$27,,2),0),1),0)</f>
        <v>0</v>
      </c>
      <c r="L244" s="9" t="str">
        <f t="shared" si="24"/>
        <v/>
      </c>
      <c r="M244" s="9" t="str">
        <f t="shared" si="25"/>
        <v/>
      </c>
      <c r="N244" s="61"/>
      <c r="O244" s="9" t="str">
        <f>IFERROR(IF(R243=0,"",R243*('Loan Details'!$J$10/12)),"")</f>
        <v/>
      </c>
      <c r="P244" s="9">
        <f>IFERROR(INDEX(INDEX('Loan Details'!$I$16:$J$27,,1),MATCH($C244,INDEX('Loan Details'!$I$16:$J$27,,2),0),1),0)</f>
        <v>0</v>
      </c>
      <c r="Q244" s="9" t="str">
        <f t="shared" si="26"/>
        <v/>
      </c>
      <c r="R244" s="9" t="str">
        <f t="shared" si="27"/>
        <v/>
      </c>
      <c r="S244" s="15"/>
    </row>
    <row r="245" spans="1:19" ht="20.25" thickTop="1" thickBot="1">
      <c r="A245" s="15"/>
      <c r="B245" s="3">
        <v>237</v>
      </c>
      <c r="C245" s="20">
        <f t="shared" si="21"/>
        <v>51044</v>
      </c>
      <c r="D245" s="61"/>
      <c r="E245" s="9" t="str">
        <f>IFERROR(IF(H244=0,"",H244*('Loan Details'!$D$10/12)),"")</f>
        <v/>
      </c>
      <c r="F245" s="9">
        <f>IFERROR(INDEX(INDEX('Loan Details'!$C$16:$D$27,,1),MATCH($C245,INDEX('Loan Details'!$C$16:$D$27,,2),0),1),0)</f>
        <v>0</v>
      </c>
      <c r="G245" s="9" t="str">
        <f t="shared" si="22"/>
        <v/>
      </c>
      <c r="H245" s="9" t="str">
        <f t="shared" si="23"/>
        <v/>
      </c>
      <c r="I245" s="61"/>
      <c r="J245" s="9" t="str">
        <f>IFERROR(IF(M244=0,"",M244*('Loan Details'!$G$10/12)),"")</f>
        <v/>
      </c>
      <c r="K245" s="9">
        <f>IFERROR(INDEX(INDEX('Loan Details'!$F$16:$G$27,,1),MATCH($C245,INDEX('Loan Details'!$F$16:$G$27,,2),0),1),0)</f>
        <v>0</v>
      </c>
      <c r="L245" s="9" t="str">
        <f t="shared" si="24"/>
        <v/>
      </c>
      <c r="M245" s="9" t="str">
        <f t="shared" si="25"/>
        <v/>
      </c>
      <c r="N245" s="61"/>
      <c r="O245" s="9" t="str">
        <f>IFERROR(IF(R244=0,"",R244*('Loan Details'!$J$10/12)),"")</f>
        <v/>
      </c>
      <c r="P245" s="9">
        <f>IFERROR(INDEX(INDEX('Loan Details'!$I$16:$J$27,,1),MATCH($C245,INDEX('Loan Details'!$I$16:$J$27,,2),0),1),0)</f>
        <v>0</v>
      </c>
      <c r="Q245" s="9" t="str">
        <f t="shared" si="26"/>
        <v/>
      </c>
      <c r="R245" s="9" t="str">
        <f t="shared" si="27"/>
        <v/>
      </c>
      <c r="S245" s="15"/>
    </row>
    <row r="246" spans="1:19" ht="20.25" thickTop="1" thickBot="1">
      <c r="A246" s="15"/>
      <c r="B246" s="3">
        <v>238</v>
      </c>
      <c r="C246" s="20">
        <f t="shared" si="21"/>
        <v>51075</v>
      </c>
      <c r="D246" s="61"/>
      <c r="E246" s="9" t="str">
        <f>IFERROR(IF(H245=0,"",H245*('Loan Details'!$D$10/12)),"")</f>
        <v/>
      </c>
      <c r="F246" s="9">
        <f>IFERROR(INDEX(INDEX('Loan Details'!$C$16:$D$27,,1),MATCH($C246,INDEX('Loan Details'!$C$16:$D$27,,2),0),1),0)</f>
        <v>0</v>
      </c>
      <c r="G246" s="9" t="str">
        <f t="shared" si="22"/>
        <v/>
      </c>
      <c r="H246" s="9" t="str">
        <f t="shared" si="23"/>
        <v/>
      </c>
      <c r="I246" s="61"/>
      <c r="J246" s="9" t="str">
        <f>IFERROR(IF(M245=0,"",M245*('Loan Details'!$G$10/12)),"")</f>
        <v/>
      </c>
      <c r="K246" s="9">
        <f>IFERROR(INDEX(INDEX('Loan Details'!$F$16:$G$27,,1),MATCH($C246,INDEX('Loan Details'!$F$16:$G$27,,2),0),1),0)</f>
        <v>0</v>
      </c>
      <c r="L246" s="9" t="str">
        <f t="shared" si="24"/>
        <v/>
      </c>
      <c r="M246" s="9" t="str">
        <f t="shared" si="25"/>
        <v/>
      </c>
      <c r="N246" s="61"/>
      <c r="O246" s="9" t="str">
        <f>IFERROR(IF(R245=0,"",R245*('Loan Details'!$J$10/12)),"")</f>
        <v/>
      </c>
      <c r="P246" s="9">
        <f>IFERROR(INDEX(INDEX('Loan Details'!$I$16:$J$27,,1),MATCH($C246,INDEX('Loan Details'!$I$16:$J$27,,2),0),1),0)</f>
        <v>0</v>
      </c>
      <c r="Q246" s="9" t="str">
        <f t="shared" si="26"/>
        <v/>
      </c>
      <c r="R246" s="9" t="str">
        <f t="shared" si="27"/>
        <v/>
      </c>
      <c r="S246" s="15"/>
    </row>
    <row r="247" spans="1:19" ht="20.25" thickTop="1" thickBot="1">
      <c r="A247" s="15"/>
      <c r="B247" s="3">
        <v>239</v>
      </c>
      <c r="C247" s="20">
        <f t="shared" si="21"/>
        <v>51105</v>
      </c>
      <c r="D247" s="61"/>
      <c r="E247" s="9" t="str">
        <f>IFERROR(IF(H246=0,"",H246*('Loan Details'!$D$10/12)),"")</f>
        <v/>
      </c>
      <c r="F247" s="9">
        <f>IFERROR(INDEX(INDEX('Loan Details'!$C$16:$D$27,,1),MATCH($C247,INDEX('Loan Details'!$C$16:$D$27,,2),0),1),0)</f>
        <v>0</v>
      </c>
      <c r="G247" s="9" t="str">
        <f t="shared" si="22"/>
        <v/>
      </c>
      <c r="H247" s="9" t="str">
        <f t="shared" si="23"/>
        <v/>
      </c>
      <c r="I247" s="61"/>
      <c r="J247" s="9" t="str">
        <f>IFERROR(IF(M246=0,"",M246*('Loan Details'!$G$10/12)),"")</f>
        <v/>
      </c>
      <c r="K247" s="9">
        <f>IFERROR(INDEX(INDEX('Loan Details'!$F$16:$G$27,,1),MATCH($C247,INDEX('Loan Details'!$F$16:$G$27,,2),0),1),0)</f>
        <v>0</v>
      </c>
      <c r="L247" s="9" t="str">
        <f t="shared" si="24"/>
        <v/>
      </c>
      <c r="M247" s="9" t="str">
        <f t="shared" si="25"/>
        <v/>
      </c>
      <c r="N247" s="61"/>
      <c r="O247" s="9" t="str">
        <f>IFERROR(IF(R246=0,"",R246*('Loan Details'!$J$10/12)),"")</f>
        <v/>
      </c>
      <c r="P247" s="9">
        <f>IFERROR(INDEX(INDEX('Loan Details'!$I$16:$J$27,,1),MATCH($C247,INDEX('Loan Details'!$I$16:$J$27,,2),0),1),0)</f>
        <v>0</v>
      </c>
      <c r="Q247" s="9" t="str">
        <f t="shared" si="26"/>
        <v/>
      </c>
      <c r="R247" s="9" t="str">
        <f t="shared" si="27"/>
        <v/>
      </c>
      <c r="S247" s="15"/>
    </row>
    <row r="248" spans="1:19" ht="20.25" thickTop="1" thickBot="1">
      <c r="A248" s="15"/>
      <c r="B248" s="3">
        <v>240</v>
      </c>
      <c r="C248" s="20">
        <f t="shared" si="21"/>
        <v>51136</v>
      </c>
      <c r="D248" s="61"/>
      <c r="E248" s="9" t="str">
        <f>IFERROR(IF(H247=0,"",H247*('Loan Details'!$D$10/12)),"")</f>
        <v/>
      </c>
      <c r="F248" s="9">
        <f>IFERROR(INDEX(INDEX('Loan Details'!$C$16:$D$27,,1),MATCH($C248,INDEX('Loan Details'!$C$16:$D$27,,2),0),1),0)</f>
        <v>0</v>
      </c>
      <c r="G248" s="9" t="str">
        <f t="shared" si="22"/>
        <v/>
      </c>
      <c r="H248" s="9" t="str">
        <f t="shared" si="23"/>
        <v/>
      </c>
      <c r="I248" s="61"/>
      <c r="J248" s="9" t="str">
        <f>IFERROR(IF(M247=0,"",M247*('Loan Details'!$G$10/12)),"")</f>
        <v/>
      </c>
      <c r="K248" s="9">
        <f>IFERROR(INDEX(INDEX('Loan Details'!$F$16:$G$27,,1),MATCH($C248,INDEX('Loan Details'!$F$16:$G$27,,2),0),1),0)</f>
        <v>0</v>
      </c>
      <c r="L248" s="9" t="str">
        <f t="shared" si="24"/>
        <v/>
      </c>
      <c r="M248" s="9" t="str">
        <f t="shared" si="25"/>
        <v/>
      </c>
      <c r="N248" s="61"/>
      <c r="O248" s="9" t="str">
        <f>IFERROR(IF(R247=0,"",R247*('Loan Details'!$J$10/12)),"")</f>
        <v/>
      </c>
      <c r="P248" s="9">
        <f>IFERROR(INDEX(INDEX('Loan Details'!$I$16:$J$27,,1),MATCH($C248,INDEX('Loan Details'!$I$16:$J$27,,2),0),1),0)</f>
        <v>0</v>
      </c>
      <c r="Q248" s="9" t="str">
        <f t="shared" si="26"/>
        <v/>
      </c>
      <c r="R248" s="9" t="str">
        <f t="shared" si="27"/>
        <v/>
      </c>
      <c r="S248" s="15"/>
    </row>
    <row r="249" spans="1:19" ht="20.25" thickTop="1" thickBot="1">
      <c r="A249" s="15"/>
      <c r="B249" s="3">
        <v>241</v>
      </c>
      <c r="C249" s="20">
        <f t="shared" si="21"/>
        <v>51167</v>
      </c>
      <c r="D249" s="61"/>
      <c r="E249" s="9" t="str">
        <f>IFERROR(IF(H248=0,"",H248*('Loan Details'!$D$10/12)),"")</f>
        <v/>
      </c>
      <c r="F249" s="9">
        <f>IFERROR(INDEX(INDEX('Loan Details'!$C$16:$D$27,,1),MATCH($C249,INDEX('Loan Details'!$C$16:$D$27,,2),0),1),0)</f>
        <v>0</v>
      </c>
      <c r="G249" s="9" t="str">
        <f t="shared" si="22"/>
        <v/>
      </c>
      <c r="H249" s="9" t="str">
        <f t="shared" si="23"/>
        <v/>
      </c>
      <c r="I249" s="61"/>
      <c r="J249" s="9" t="str">
        <f>IFERROR(IF(M248=0,"",M248*('Loan Details'!$G$10/12)),"")</f>
        <v/>
      </c>
      <c r="K249" s="9">
        <f>IFERROR(INDEX(INDEX('Loan Details'!$F$16:$G$27,,1),MATCH($C249,INDEX('Loan Details'!$F$16:$G$27,,2),0),1),0)</f>
        <v>0</v>
      </c>
      <c r="L249" s="9" t="str">
        <f t="shared" si="24"/>
        <v/>
      </c>
      <c r="M249" s="9" t="str">
        <f t="shared" si="25"/>
        <v/>
      </c>
      <c r="N249" s="61"/>
      <c r="O249" s="9" t="str">
        <f>IFERROR(IF(R248=0,"",R248*('Loan Details'!$J$10/12)),"")</f>
        <v/>
      </c>
      <c r="P249" s="9">
        <f>IFERROR(INDEX(INDEX('Loan Details'!$I$16:$J$27,,1),MATCH($C249,INDEX('Loan Details'!$I$16:$J$27,,2),0),1),0)</f>
        <v>0</v>
      </c>
      <c r="Q249" s="9" t="str">
        <f t="shared" si="26"/>
        <v/>
      </c>
      <c r="R249" s="9" t="str">
        <f t="shared" si="27"/>
        <v/>
      </c>
      <c r="S249" s="15"/>
    </row>
    <row r="250" spans="1:19" ht="20.25" thickTop="1" thickBot="1">
      <c r="A250" s="15"/>
      <c r="B250" s="3">
        <v>242</v>
      </c>
      <c r="C250" s="20">
        <f t="shared" si="21"/>
        <v>51196</v>
      </c>
      <c r="D250" s="61"/>
      <c r="E250" s="9" t="str">
        <f>IFERROR(IF(H249=0,"",H249*('Loan Details'!$D$10/12)),"")</f>
        <v/>
      </c>
      <c r="F250" s="9">
        <f>IFERROR(INDEX(INDEX('Loan Details'!$C$16:$D$27,,1),MATCH($C250,INDEX('Loan Details'!$C$16:$D$27,,2),0),1),0)</f>
        <v>0</v>
      </c>
      <c r="G250" s="9" t="str">
        <f t="shared" si="22"/>
        <v/>
      </c>
      <c r="H250" s="9" t="str">
        <f t="shared" si="23"/>
        <v/>
      </c>
      <c r="I250" s="61"/>
      <c r="J250" s="9" t="str">
        <f>IFERROR(IF(M249=0,"",M249*('Loan Details'!$G$10/12)),"")</f>
        <v/>
      </c>
      <c r="K250" s="9">
        <f>IFERROR(INDEX(INDEX('Loan Details'!$F$16:$G$27,,1),MATCH($C250,INDEX('Loan Details'!$F$16:$G$27,,2),0),1),0)</f>
        <v>0</v>
      </c>
      <c r="L250" s="9" t="str">
        <f t="shared" si="24"/>
        <v/>
      </c>
      <c r="M250" s="9" t="str">
        <f t="shared" si="25"/>
        <v/>
      </c>
      <c r="N250" s="61"/>
      <c r="O250" s="9" t="str">
        <f>IFERROR(IF(R249=0,"",R249*('Loan Details'!$J$10/12)),"")</f>
        <v/>
      </c>
      <c r="P250" s="9">
        <f>IFERROR(INDEX(INDEX('Loan Details'!$I$16:$J$27,,1),MATCH($C250,INDEX('Loan Details'!$I$16:$J$27,,2),0),1),0)</f>
        <v>0</v>
      </c>
      <c r="Q250" s="9" t="str">
        <f t="shared" si="26"/>
        <v/>
      </c>
      <c r="R250" s="9" t="str">
        <f t="shared" si="27"/>
        <v/>
      </c>
      <c r="S250" s="15"/>
    </row>
    <row r="251" spans="1:19" ht="20.25" thickTop="1" thickBot="1">
      <c r="A251" s="15"/>
      <c r="B251" s="3">
        <v>243</v>
      </c>
      <c r="C251" s="20">
        <f t="shared" si="21"/>
        <v>51227</v>
      </c>
      <c r="D251" s="61"/>
      <c r="E251" s="9" t="str">
        <f>IFERROR(IF(H250=0,"",H250*('Loan Details'!$D$10/12)),"")</f>
        <v/>
      </c>
      <c r="F251" s="9">
        <f>IFERROR(INDEX(INDEX('Loan Details'!$C$16:$D$27,,1),MATCH($C251,INDEX('Loan Details'!$C$16:$D$27,,2),0),1),0)</f>
        <v>0</v>
      </c>
      <c r="G251" s="9" t="str">
        <f t="shared" si="22"/>
        <v/>
      </c>
      <c r="H251" s="9" t="str">
        <f t="shared" si="23"/>
        <v/>
      </c>
      <c r="I251" s="61"/>
      <c r="J251" s="9" t="str">
        <f>IFERROR(IF(M250=0,"",M250*('Loan Details'!$G$10/12)),"")</f>
        <v/>
      </c>
      <c r="K251" s="9">
        <f>IFERROR(INDEX(INDEX('Loan Details'!$F$16:$G$27,,1),MATCH($C251,INDEX('Loan Details'!$F$16:$G$27,,2),0),1),0)</f>
        <v>0</v>
      </c>
      <c r="L251" s="9" t="str">
        <f t="shared" si="24"/>
        <v/>
      </c>
      <c r="M251" s="9" t="str">
        <f t="shared" si="25"/>
        <v/>
      </c>
      <c r="N251" s="61"/>
      <c r="O251" s="9" t="str">
        <f>IFERROR(IF(R250=0,"",R250*('Loan Details'!$J$10/12)),"")</f>
        <v/>
      </c>
      <c r="P251" s="9">
        <f>IFERROR(INDEX(INDEX('Loan Details'!$I$16:$J$27,,1),MATCH($C251,INDEX('Loan Details'!$I$16:$J$27,,2),0),1),0)</f>
        <v>0</v>
      </c>
      <c r="Q251" s="9" t="str">
        <f t="shared" si="26"/>
        <v/>
      </c>
      <c r="R251" s="9" t="str">
        <f t="shared" si="27"/>
        <v/>
      </c>
      <c r="S251" s="15"/>
    </row>
    <row r="252" spans="1:19" ht="20.25" thickTop="1" thickBot="1">
      <c r="A252" s="15"/>
      <c r="B252" s="3">
        <v>244</v>
      </c>
      <c r="C252" s="20">
        <f t="shared" si="21"/>
        <v>51257</v>
      </c>
      <c r="D252" s="61"/>
      <c r="E252" s="9" t="str">
        <f>IFERROR(IF(H251=0,"",H251*('Loan Details'!$D$10/12)),"")</f>
        <v/>
      </c>
      <c r="F252" s="9">
        <f>IFERROR(INDEX(INDEX('Loan Details'!$C$16:$D$27,,1),MATCH($C252,INDEX('Loan Details'!$C$16:$D$27,,2),0),1),0)</f>
        <v>0</v>
      </c>
      <c r="G252" s="9" t="str">
        <f t="shared" si="22"/>
        <v/>
      </c>
      <c r="H252" s="9" t="str">
        <f t="shared" si="23"/>
        <v/>
      </c>
      <c r="I252" s="61"/>
      <c r="J252" s="9" t="str">
        <f>IFERROR(IF(M251=0,"",M251*('Loan Details'!$G$10/12)),"")</f>
        <v/>
      </c>
      <c r="K252" s="9">
        <f>IFERROR(INDEX(INDEX('Loan Details'!$F$16:$G$27,,1),MATCH($C252,INDEX('Loan Details'!$F$16:$G$27,,2),0),1),0)</f>
        <v>0</v>
      </c>
      <c r="L252" s="9" t="str">
        <f t="shared" si="24"/>
        <v/>
      </c>
      <c r="M252" s="9" t="str">
        <f t="shared" si="25"/>
        <v/>
      </c>
      <c r="N252" s="61"/>
      <c r="O252" s="9" t="str">
        <f>IFERROR(IF(R251=0,"",R251*('Loan Details'!$J$10/12)),"")</f>
        <v/>
      </c>
      <c r="P252" s="9">
        <f>IFERROR(INDEX(INDEX('Loan Details'!$I$16:$J$27,,1),MATCH($C252,INDEX('Loan Details'!$I$16:$J$27,,2),0),1),0)</f>
        <v>0</v>
      </c>
      <c r="Q252" s="9" t="str">
        <f t="shared" si="26"/>
        <v/>
      </c>
      <c r="R252" s="9" t="str">
        <f t="shared" si="27"/>
        <v/>
      </c>
      <c r="S252" s="15"/>
    </row>
    <row r="253" spans="1:19" ht="20.25" thickTop="1" thickBot="1">
      <c r="A253" s="15"/>
      <c r="B253" s="3">
        <v>245</v>
      </c>
      <c r="C253" s="20">
        <f t="shared" si="21"/>
        <v>51288</v>
      </c>
      <c r="D253" s="61"/>
      <c r="E253" s="9" t="str">
        <f>IFERROR(IF(H252=0,"",H252*('Loan Details'!$D$10/12)),"")</f>
        <v/>
      </c>
      <c r="F253" s="9">
        <f>IFERROR(INDEX(INDEX('Loan Details'!$C$16:$D$27,,1),MATCH($C253,INDEX('Loan Details'!$C$16:$D$27,,2),0),1),0)</f>
        <v>0</v>
      </c>
      <c r="G253" s="9" t="str">
        <f t="shared" si="22"/>
        <v/>
      </c>
      <c r="H253" s="9" t="str">
        <f t="shared" si="23"/>
        <v/>
      </c>
      <c r="I253" s="61"/>
      <c r="J253" s="9" t="str">
        <f>IFERROR(IF(M252=0,"",M252*('Loan Details'!$G$10/12)),"")</f>
        <v/>
      </c>
      <c r="K253" s="9">
        <f>IFERROR(INDEX(INDEX('Loan Details'!$F$16:$G$27,,1),MATCH($C253,INDEX('Loan Details'!$F$16:$G$27,,2),0),1),0)</f>
        <v>0</v>
      </c>
      <c r="L253" s="9" t="str">
        <f t="shared" si="24"/>
        <v/>
      </c>
      <c r="M253" s="9" t="str">
        <f t="shared" si="25"/>
        <v/>
      </c>
      <c r="N253" s="61"/>
      <c r="O253" s="9" t="str">
        <f>IFERROR(IF(R252=0,"",R252*('Loan Details'!$J$10/12)),"")</f>
        <v/>
      </c>
      <c r="P253" s="9">
        <f>IFERROR(INDEX(INDEX('Loan Details'!$I$16:$J$27,,1),MATCH($C253,INDEX('Loan Details'!$I$16:$J$27,,2),0),1),0)</f>
        <v>0</v>
      </c>
      <c r="Q253" s="9" t="str">
        <f t="shared" si="26"/>
        <v/>
      </c>
      <c r="R253" s="9" t="str">
        <f t="shared" si="27"/>
        <v/>
      </c>
      <c r="S253" s="15"/>
    </row>
    <row r="254" spans="1:19" ht="20.25" thickTop="1" thickBot="1">
      <c r="A254" s="15"/>
      <c r="B254" s="3">
        <v>246</v>
      </c>
      <c r="C254" s="20">
        <f t="shared" si="21"/>
        <v>51318</v>
      </c>
      <c r="D254" s="61"/>
      <c r="E254" s="9" t="str">
        <f>IFERROR(IF(H253=0,"",H253*('Loan Details'!$D$10/12)),"")</f>
        <v/>
      </c>
      <c r="F254" s="9">
        <f>IFERROR(INDEX(INDEX('Loan Details'!$C$16:$D$27,,1),MATCH($C254,INDEX('Loan Details'!$C$16:$D$27,,2),0),1),0)</f>
        <v>0</v>
      </c>
      <c r="G254" s="9" t="str">
        <f t="shared" si="22"/>
        <v/>
      </c>
      <c r="H254" s="9" t="str">
        <f t="shared" si="23"/>
        <v/>
      </c>
      <c r="I254" s="61"/>
      <c r="J254" s="9" t="str">
        <f>IFERROR(IF(M253=0,"",M253*('Loan Details'!$G$10/12)),"")</f>
        <v/>
      </c>
      <c r="K254" s="9">
        <f>IFERROR(INDEX(INDEX('Loan Details'!$F$16:$G$27,,1),MATCH($C254,INDEX('Loan Details'!$F$16:$G$27,,2),0),1),0)</f>
        <v>0</v>
      </c>
      <c r="L254" s="9" t="str">
        <f t="shared" si="24"/>
        <v/>
      </c>
      <c r="M254" s="9" t="str">
        <f t="shared" si="25"/>
        <v/>
      </c>
      <c r="N254" s="61"/>
      <c r="O254" s="9" t="str">
        <f>IFERROR(IF(R253=0,"",R253*('Loan Details'!$J$10/12)),"")</f>
        <v/>
      </c>
      <c r="P254" s="9">
        <f>IFERROR(INDEX(INDEX('Loan Details'!$I$16:$J$27,,1),MATCH($C254,INDEX('Loan Details'!$I$16:$J$27,,2),0),1),0)</f>
        <v>0</v>
      </c>
      <c r="Q254" s="9" t="str">
        <f t="shared" si="26"/>
        <v/>
      </c>
      <c r="R254" s="9" t="str">
        <f t="shared" si="27"/>
        <v/>
      </c>
      <c r="S254" s="15"/>
    </row>
    <row r="255" spans="1:19" ht="20.25" thickTop="1" thickBot="1">
      <c r="A255" s="15"/>
      <c r="B255" s="3">
        <v>247</v>
      </c>
      <c r="C255" s="20">
        <f t="shared" si="21"/>
        <v>51349</v>
      </c>
      <c r="D255" s="61"/>
      <c r="E255" s="9" t="str">
        <f>IFERROR(IF(H254=0,"",H254*('Loan Details'!$D$10/12)),"")</f>
        <v/>
      </c>
      <c r="F255" s="9">
        <f>IFERROR(INDEX(INDEX('Loan Details'!$C$16:$D$27,,1),MATCH($C255,INDEX('Loan Details'!$C$16:$D$27,,2),0),1),0)</f>
        <v>0</v>
      </c>
      <c r="G255" s="9" t="str">
        <f t="shared" si="22"/>
        <v/>
      </c>
      <c r="H255" s="9" t="str">
        <f t="shared" si="23"/>
        <v/>
      </c>
      <c r="I255" s="61"/>
      <c r="J255" s="9" t="str">
        <f>IFERROR(IF(M254=0,"",M254*('Loan Details'!$G$10/12)),"")</f>
        <v/>
      </c>
      <c r="K255" s="9">
        <f>IFERROR(INDEX(INDEX('Loan Details'!$F$16:$G$27,,1),MATCH($C255,INDEX('Loan Details'!$F$16:$G$27,,2),0),1),0)</f>
        <v>0</v>
      </c>
      <c r="L255" s="9" t="str">
        <f t="shared" si="24"/>
        <v/>
      </c>
      <c r="M255" s="9" t="str">
        <f t="shared" si="25"/>
        <v/>
      </c>
      <c r="N255" s="61"/>
      <c r="O255" s="9" t="str">
        <f>IFERROR(IF(R254=0,"",R254*('Loan Details'!$J$10/12)),"")</f>
        <v/>
      </c>
      <c r="P255" s="9">
        <f>IFERROR(INDEX(INDEX('Loan Details'!$I$16:$J$27,,1),MATCH($C255,INDEX('Loan Details'!$I$16:$J$27,,2),0),1),0)</f>
        <v>0</v>
      </c>
      <c r="Q255" s="9" t="str">
        <f t="shared" si="26"/>
        <v/>
      </c>
      <c r="R255" s="9" t="str">
        <f t="shared" si="27"/>
        <v/>
      </c>
      <c r="S255" s="15"/>
    </row>
    <row r="256" spans="1:19" ht="20.25" thickTop="1" thickBot="1">
      <c r="A256" s="15"/>
      <c r="B256" s="3">
        <v>248</v>
      </c>
      <c r="C256" s="20">
        <f t="shared" si="21"/>
        <v>51380</v>
      </c>
      <c r="D256" s="61"/>
      <c r="E256" s="9" t="str">
        <f>IFERROR(IF(H255=0,"",H255*('Loan Details'!$D$10/12)),"")</f>
        <v/>
      </c>
      <c r="F256" s="9">
        <f>IFERROR(INDEX(INDEX('Loan Details'!$C$16:$D$27,,1),MATCH($C256,INDEX('Loan Details'!$C$16:$D$27,,2),0),1),0)</f>
        <v>0</v>
      </c>
      <c r="G256" s="9" t="str">
        <f t="shared" si="22"/>
        <v/>
      </c>
      <c r="H256" s="9" t="str">
        <f t="shared" si="23"/>
        <v/>
      </c>
      <c r="I256" s="61"/>
      <c r="J256" s="9" t="str">
        <f>IFERROR(IF(M255=0,"",M255*('Loan Details'!$G$10/12)),"")</f>
        <v/>
      </c>
      <c r="K256" s="9">
        <f>IFERROR(INDEX(INDEX('Loan Details'!$F$16:$G$27,,1),MATCH($C256,INDEX('Loan Details'!$F$16:$G$27,,2),0),1),0)</f>
        <v>0</v>
      </c>
      <c r="L256" s="9" t="str">
        <f t="shared" si="24"/>
        <v/>
      </c>
      <c r="M256" s="9" t="str">
        <f t="shared" si="25"/>
        <v/>
      </c>
      <c r="N256" s="61"/>
      <c r="O256" s="9" t="str">
        <f>IFERROR(IF(R255=0,"",R255*('Loan Details'!$J$10/12)),"")</f>
        <v/>
      </c>
      <c r="P256" s="9">
        <f>IFERROR(INDEX(INDEX('Loan Details'!$I$16:$J$27,,1),MATCH($C256,INDEX('Loan Details'!$I$16:$J$27,,2),0),1),0)</f>
        <v>0</v>
      </c>
      <c r="Q256" s="9" t="str">
        <f t="shared" si="26"/>
        <v/>
      </c>
      <c r="R256" s="9" t="str">
        <f t="shared" si="27"/>
        <v/>
      </c>
      <c r="S256" s="15"/>
    </row>
    <row r="257" spans="1:19" ht="20.25" thickTop="1" thickBot="1">
      <c r="A257" s="15"/>
      <c r="B257" s="3">
        <v>249</v>
      </c>
      <c r="C257" s="20">
        <f t="shared" si="21"/>
        <v>51410</v>
      </c>
      <c r="D257" s="61"/>
      <c r="E257" s="9" t="str">
        <f>IFERROR(IF(H256=0,"",H256*('Loan Details'!$D$10/12)),"")</f>
        <v/>
      </c>
      <c r="F257" s="9">
        <f>IFERROR(INDEX(INDEX('Loan Details'!$C$16:$D$27,,1),MATCH($C257,INDEX('Loan Details'!$C$16:$D$27,,2),0),1),0)</f>
        <v>0</v>
      </c>
      <c r="G257" s="9" t="str">
        <f t="shared" si="22"/>
        <v/>
      </c>
      <c r="H257" s="9" t="str">
        <f t="shared" si="23"/>
        <v/>
      </c>
      <c r="I257" s="61"/>
      <c r="J257" s="9" t="str">
        <f>IFERROR(IF(M256=0,"",M256*('Loan Details'!$G$10/12)),"")</f>
        <v/>
      </c>
      <c r="K257" s="9">
        <f>IFERROR(INDEX(INDEX('Loan Details'!$F$16:$G$27,,1),MATCH($C257,INDEX('Loan Details'!$F$16:$G$27,,2),0),1),0)</f>
        <v>0</v>
      </c>
      <c r="L257" s="9" t="str">
        <f t="shared" si="24"/>
        <v/>
      </c>
      <c r="M257" s="9" t="str">
        <f t="shared" si="25"/>
        <v/>
      </c>
      <c r="N257" s="61"/>
      <c r="O257" s="9" t="str">
        <f>IFERROR(IF(R256=0,"",R256*('Loan Details'!$J$10/12)),"")</f>
        <v/>
      </c>
      <c r="P257" s="9">
        <f>IFERROR(INDEX(INDEX('Loan Details'!$I$16:$J$27,,1),MATCH($C257,INDEX('Loan Details'!$I$16:$J$27,,2),0),1),0)</f>
        <v>0</v>
      </c>
      <c r="Q257" s="9" t="str">
        <f t="shared" si="26"/>
        <v/>
      </c>
      <c r="R257" s="9" t="str">
        <f t="shared" si="27"/>
        <v/>
      </c>
      <c r="S257" s="15"/>
    </row>
    <row r="258" spans="1:19" ht="20.25" thickTop="1" thickBot="1">
      <c r="A258" s="15"/>
      <c r="B258" s="3">
        <v>250</v>
      </c>
      <c r="C258" s="20">
        <f t="shared" si="21"/>
        <v>51441</v>
      </c>
      <c r="D258" s="61"/>
      <c r="E258" s="9" t="str">
        <f>IFERROR(IF(H257=0,"",H257*('Loan Details'!$D$10/12)),"")</f>
        <v/>
      </c>
      <c r="F258" s="9">
        <f>IFERROR(INDEX(INDEX('Loan Details'!$C$16:$D$27,,1),MATCH($C258,INDEX('Loan Details'!$C$16:$D$27,,2),0),1),0)</f>
        <v>0</v>
      </c>
      <c r="G258" s="9" t="str">
        <f t="shared" si="22"/>
        <v/>
      </c>
      <c r="H258" s="9" t="str">
        <f t="shared" si="23"/>
        <v/>
      </c>
      <c r="I258" s="61"/>
      <c r="J258" s="9" t="str">
        <f>IFERROR(IF(M257=0,"",M257*('Loan Details'!$G$10/12)),"")</f>
        <v/>
      </c>
      <c r="K258" s="9">
        <f>IFERROR(INDEX(INDEX('Loan Details'!$F$16:$G$27,,1),MATCH($C258,INDEX('Loan Details'!$F$16:$G$27,,2),0),1),0)</f>
        <v>0</v>
      </c>
      <c r="L258" s="9" t="str">
        <f t="shared" si="24"/>
        <v/>
      </c>
      <c r="M258" s="9" t="str">
        <f t="shared" si="25"/>
        <v/>
      </c>
      <c r="N258" s="61"/>
      <c r="O258" s="9" t="str">
        <f>IFERROR(IF(R257=0,"",R257*('Loan Details'!$J$10/12)),"")</f>
        <v/>
      </c>
      <c r="P258" s="9">
        <f>IFERROR(INDEX(INDEX('Loan Details'!$I$16:$J$27,,1),MATCH($C258,INDEX('Loan Details'!$I$16:$J$27,,2),0),1),0)</f>
        <v>0</v>
      </c>
      <c r="Q258" s="9" t="str">
        <f t="shared" si="26"/>
        <v/>
      </c>
      <c r="R258" s="9" t="str">
        <f t="shared" si="27"/>
        <v/>
      </c>
      <c r="S258" s="15"/>
    </row>
    <row r="259" spans="1:19" ht="20.25" thickTop="1" thickBot="1">
      <c r="A259" s="15"/>
      <c r="B259" s="3">
        <v>251</v>
      </c>
      <c r="C259" s="20">
        <f t="shared" si="21"/>
        <v>51471</v>
      </c>
      <c r="D259" s="61"/>
      <c r="E259" s="9" t="str">
        <f>IFERROR(IF(H258=0,"",H258*('Loan Details'!$D$10/12)),"")</f>
        <v/>
      </c>
      <c r="F259" s="9">
        <f>IFERROR(INDEX(INDEX('Loan Details'!$C$16:$D$27,,1),MATCH($C259,INDEX('Loan Details'!$C$16:$D$27,,2),0),1),0)</f>
        <v>0</v>
      </c>
      <c r="G259" s="9" t="str">
        <f t="shared" si="22"/>
        <v/>
      </c>
      <c r="H259" s="9" t="str">
        <f t="shared" si="23"/>
        <v/>
      </c>
      <c r="I259" s="61"/>
      <c r="J259" s="9" t="str">
        <f>IFERROR(IF(M258=0,"",M258*('Loan Details'!$G$10/12)),"")</f>
        <v/>
      </c>
      <c r="K259" s="9">
        <f>IFERROR(INDEX(INDEX('Loan Details'!$F$16:$G$27,,1),MATCH($C259,INDEX('Loan Details'!$F$16:$G$27,,2),0),1),0)</f>
        <v>0</v>
      </c>
      <c r="L259" s="9" t="str">
        <f t="shared" si="24"/>
        <v/>
      </c>
      <c r="M259" s="9" t="str">
        <f t="shared" si="25"/>
        <v/>
      </c>
      <c r="N259" s="61"/>
      <c r="O259" s="9" t="str">
        <f>IFERROR(IF(R258=0,"",R258*('Loan Details'!$J$10/12)),"")</f>
        <v/>
      </c>
      <c r="P259" s="9">
        <f>IFERROR(INDEX(INDEX('Loan Details'!$I$16:$J$27,,1),MATCH($C259,INDEX('Loan Details'!$I$16:$J$27,,2),0),1),0)</f>
        <v>0</v>
      </c>
      <c r="Q259" s="9" t="str">
        <f t="shared" si="26"/>
        <v/>
      </c>
      <c r="R259" s="9" t="str">
        <f t="shared" si="27"/>
        <v/>
      </c>
      <c r="S259" s="15"/>
    </row>
    <row r="260" spans="1:19" ht="20.25" thickTop="1" thickBot="1">
      <c r="A260" s="15"/>
      <c r="B260" s="3">
        <v>252</v>
      </c>
      <c r="C260" s="20">
        <f t="shared" si="21"/>
        <v>51502</v>
      </c>
      <c r="D260" s="61"/>
      <c r="E260" s="9" t="str">
        <f>IFERROR(IF(H259=0,"",H259*('Loan Details'!$D$10/12)),"")</f>
        <v/>
      </c>
      <c r="F260" s="9">
        <f>IFERROR(INDEX(INDEX('Loan Details'!$C$16:$D$27,,1),MATCH($C260,INDEX('Loan Details'!$C$16:$D$27,,2),0),1),0)</f>
        <v>0</v>
      </c>
      <c r="G260" s="9" t="str">
        <f t="shared" si="22"/>
        <v/>
      </c>
      <c r="H260" s="9" t="str">
        <f t="shared" si="23"/>
        <v/>
      </c>
      <c r="I260" s="61"/>
      <c r="J260" s="9" t="str">
        <f>IFERROR(IF(M259=0,"",M259*('Loan Details'!$G$10/12)),"")</f>
        <v/>
      </c>
      <c r="K260" s="9">
        <f>IFERROR(INDEX(INDEX('Loan Details'!$F$16:$G$27,,1),MATCH($C260,INDEX('Loan Details'!$F$16:$G$27,,2),0),1),0)</f>
        <v>0</v>
      </c>
      <c r="L260" s="9" t="str">
        <f t="shared" si="24"/>
        <v/>
      </c>
      <c r="M260" s="9" t="str">
        <f t="shared" si="25"/>
        <v/>
      </c>
      <c r="N260" s="61"/>
      <c r="O260" s="9" t="str">
        <f>IFERROR(IF(R259=0,"",R259*('Loan Details'!$J$10/12)),"")</f>
        <v/>
      </c>
      <c r="P260" s="9">
        <f>IFERROR(INDEX(INDEX('Loan Details'!$I$16:$J$27,,1),MATCH($C260,INDEX('Loan Details'!$I$16:$J$27,,2),0),1),0)</f>
        <v>0</v>
      </c>
      <c r="Q260" s="9" t="str">
        <f t="shared" si="26"/>
        <v/>
      </c>
      <c r="R260" s="9" t="str">
        <f t="shared" si="27"/>
        <v/>
      </c>
      <c r="S260" s="15"/>
    </row>
    <row r="261" spans="1:19" ht="20.25" thickTop="1" thickBot="1">
      <c r="A261" s="15"/>
      <c r="B261" s="3">
        <v>253</v>
      </c>
      <c r="C261" s="20">
        <f t="shared" si="21"/>
        <v>51533</v>
      </c>
      <c r="D261" s="61"/>
      <c r="E261" s="9" t="str">
        <f>IFERROR(IF(H260=0,"",H260*('Loan Details'!$D$10/12)),"")</f>
        <v/>
      </c>
      <c r="F261" s="9">
        <f>IFERROR(INDEX(INDEX('Loan Details'!$C$16:$D$27,,1),MATCH($C261,INDEX('Loan Details'!$C$16:$D$27,,2),0),1),0)</f>
        <v>0</v>
      </c>
      <c r="G261" s="9" t="str">
        <f t="shared" si="22"/>
        <v/>
      </c>
      <c r="H261" s="9" t="str">
        <f t="shared" si="23"/>
        <v/>
      </c>
      <c r="I261" s="61"/>
      <c r="J261" s="9" t="str">
        <f>IFERROR(IF(M260=0,"",M260*('Loan Details'!$G$10/12)),"")</f>
        <v/>
      </c>
      <c r="K261" s="9">
        <f>IFERROR(INDEX(INDEX('Loan Details'!$F$16:$G$27,,1),MATCH($C261,INDEX('Loan Details'!$F$16:$G$27,,2),0),1),0)</f>
        <v>0</v>
      </c>
      <c r="L261" s="9" t="str">
        <f t="shared" si="24"/>
        <v/>
      </c>
      <c r="M261" s="9" t="str">
        <f t="shared" si="25"/>
        <v/>
      </c>
      <c r="N261" s="61"/>
      <c r="O261" s="9" t="str">
        <f>IFERROR(IF(R260=0,"",R260*('Loan Details'!$J$10/12)),"")</f>
        <v/>
      </c>
      <c r="P261" s="9">
        <f>IFERROR(INDEX(INDEX('Loan Details'!$I$16:$J$27,,1),MATCH($C261,INDEX('Loan Details'!$I$16:$J$27,,2),0),1),0)</f>
        <v>0</v>
      </c>
      <c r="Q261" s="9" t="str">
        <f t="shared" si="26"/>
        <v/>
      </c>
      <c r="R261" s="9" t="str">
        <f t="shared" si="27"/>
        <v/>
      </c>
      <c r="S261" s="15"/>
    </row>
    <row r="262" spans="1:19" ht="20.25" thickTop="1" thickBot="1">
      <c r="A262" s="15"/>
      <c r="B262" s="3">
        <v>254</v>
      </c>
      <c r="C262" s="20">
        <f t="shared" si="21"/>
        <v>51561</v>
      </c>
      <c r="D262" s="61"/>
      <c r="E262" s="9" t="str">
        <f>IFERROR(IF(H261=0,"",H261*('Loan Details'!$D$10/12)),"")</f>
        <v/>
      </c>
      <c r="F262" s="9">
        <f>IFERROR(INDEX(INDEX('Loan Details'!$C$16:$D$27,,1),MATCH($C262,INDEX('Loan Details'!$C$16:$D$27,,2),0),1),0)</f>
        <v>0</v>
      </c>
      <c r="G262" s="9" t="str">
        <f t="shared" si="22"/>
        <v/>
      </c>
      <c r="H262" s="9" t="str">
        <f t="shared" si="23"/>
        <v/>
      </c>
      <c r="I262" s="61"/>
      <c r="J262" s="9" t="str">
        <f>IFERROR(IF(M261=0,"",M261*('Loan Details'!$G$10/12)),"")</f>
        <v/>
      </c>
      <c r="K262" s="9">
        <f>IFERROR(INDEX(INDEX('Loan Details'!$F$16:$G$27,,1),MATCH($C262,INDEX('Loan Details'!$F$16:$G$27,,2),0),1),0)</f>
        <v>0</v>
      </c>
      <c r="L262" s="9" t="str">
        <f t="shared" si="24"/>
        <v/>
      </c>
      <c r="M262" s="9" t="str">
        <f t="shared" si="25"/>
        <v/>
      </c>
      <c r="N262" s="61"/>
      <c r="O262" s="9" t="str">
        <f>IFERROR(IF(R261=0,"",R261*('Loan Details'!$J$10/12)),"")</f>
        <v/>
      </c>
      <c r="P262" s="9">
        <f>IFERROR(INDEX(INDEX('Loan Details'!$I$16:$J$27,,1),MATCH($C262,INDEX('Loan Details'!$I$16:$J$27,,2),0),1),0)</f>
        <v>0</v>
      </c>
      <c r="Q262" s="9" t="str">
        <f t="shared" si="26"/>
        <v/>
      </c>
      <c r="R262" s="9" t="str">
        <f t="shared" si="27"/>
        <v/>
      </c>
      <c r="S262" s="15"/>
    </row>
    <row r="263" spans="1:19" ht="20.25" thickTop="1" thickBot="1">
      <c r="A263" s="15"/>
      <c r="B263" s="3">
        <v>255</v>
      </c>
      <c r="C263" s="20">
        <f t="shared" si="21"/>
        <v>51592</v>
      </c>
      <c r="D263" s="61"/>
      <c r="E263" s="9" t="str">
        <f>IFERROR(IF(H262=0,"",H262*('Loan Details'!$D$10/12)),"")</f>
        <v/>
      </c>
      <c r="F263" s="9">
        <f>IFERROR(INDEX(INDEX('Loan Details'!$C$16:$D$27,,1),MATCH($C263,INDEX('Loan Details'!$C$16:$D$27,,2),0),1),0)</f>
        <v>0</v>
      </c>
      <c r="G263" s="9" t="str">
        <f t="shared" si="22"/>
        <v/>
      </c>
      <c r="H263" s="9" t="str">
        <f t="shared" si="23"/>
        <v/>
      </c>
      <c r="I263" s="61"/>
      <c r="J263" s="9" t="str">
        <f>IFERROR(IF(M262=0,"",M262*('Loan Details'!$G$10/12)),"")</f>
        <v/>
      </c>
      <c r="K263" s="9">
        <f>IFERROR(INDEX(INDEX('Loan Details'!$F$16:$G$27,,1),MATCH($C263,INDEX('Loan Details'!$F$16:$G$27,,2),0),1),0)</f>
        <v>0</v>
      </c>
      <c r="L263" s="9" t="str">
        <f t="shared" si="24"/>
        <v/>
      </c>
      <c r="M263" s="9" t="str">
        <f t="shared" si="25"/>
        <v/>
      </c>
      <c r="N263" s="61"/>
      <c r="O263" s="9" t="str">
        <f>IFERROR(IF(R262=0,"",R262*('Loan Details'!$J$10/12)),"")</f>
        <v/>
      </c>
      <c r="P263" s="9">
        <f>IFERROR(INDEX(INDEX('Loan Details'!$I$16:$J$27,,1),MATCH($C263,INDEX('Loan Details'!$I$16:$J$27,,2),0),1),0)</f>
        <v>0</v>
      </c>
      <c r="Q263" s="9" t="str">
        <f t="shared" si="26"/>
        <v/>
      </c>
      <c r="R263" s="9" t="str">
        <f t="shared" si="27"/>
        <v/>
      </c>
      <c r="S263" s="15"/>
    </row>
    <row r="264" spans="1:19" ht="20.25" thickTop="1" thickBot="1">
      <c r="A264" s="15"/>
      <c r="B264" s="3">
        <v>256</v>
      </c>
      <c r="C264" s="20">
        <f t="shared" si="21"/>
        <v>51622</v>
      </c>
      <c r="D264" s="61"/>
      <c r="E264" s="9" t="str">
        <f>IFERROR(IF(H263=0,"",H263*('Loan Details'!$D$10/12)),"")</f>
        <v/>
      </c>
      <c r="F264" s="9">
        <f>IFERROR(INDEX(INDEX('Loan Details'!$C$16:$D$27,,1),MATCH($C264,INDEX('Loan Details'!$C$16:$D$27,,2),0),1),0)</f>
        <v>0</v>
      </c>
      <c r="G264" s="9" t="str">
        <f t="shared" si="22"/>
        <v/>
      </c>
      <c r="H264" s="9" t="str">
        <f t="shared" si="23"/>
        <v/>
      </c>
      <c r="I264" s="61"/>
      <c r="J264" s="9" t="str">
        <f>IFERROR(IF(M263=0,"",M263*('Loan Details'!$G$10/12)),"")</f>
        <v/>
      </c>
      <c r="K264" s="9">
        <f>IFERROR(INDEX(INDEX('Loan Details'!$F$16:$G$27,,1),MATCH($C264,INDEX('Loan Details'!$F$16:$G$27,,2),0),1),0)</f>
        <v>0</v>
      </c>
      <c r="L264" s="9" t="str">
        <f t="shared" si="24"/>
        <v/>
      </c>
      <c r="M264" s="9" t="str">
        <f t="shared" si="25"/>
        <v/>
      </c>
      <c r="N264" s="61"/>
      <c r="O264" s="9" t="str">
        <f>IFERROR(IF(R263=0,"",R263*('Loan Details'!$J$10/12)),"")</f>
        <v/>
      </c>
      <c r="P264" s="9">
        <f>IFERROR(INDEX(INDEX('Loan Details'!$I$16:$J$27,,1),MATCH($C264,INDEX('Loan Details'!$I$16:$J$27,,2),0),1),0)</f>
        <v>0</v>
      </c>
      <c r="Q264" s="9" t="str">
        <f t="shared" si="26"/>
        <v/>
      </c>
      <c r="R264" s="9" t="str">
        <f t="shared" si="27"/>
        <v/>
      </c>
      <c r="S264" s="15"/>
    </row>
    <row r="265" spans="1:19" ht="20.25" thickTop="1" thickBot="1">
      <c r="A265" s="15"/>
      <c r="B265" s="3">
        <v>257</v>
      </c>
      <c r="C265" s="20">
        <f t="shared" si="21"/>
        <v>51653</v>
      </c>
      <c r="D265" s="61"/>
      <c r="E265" s="9" t="str">
        <f>IFERROR(IF(H264=0,"",H264*('Loan Details'!$D$10/12)),"")</f>
        <v/>
      </c>
      <c r="F265" s="9">
        <f>IFERROR(INDEX(INDEX('Loan Details'!$C$16:$D$27,,1),MATCH($C265,INDEX('Loan Details'!$C$16:$D$27,,2),0),1),0)</f>
        <v>0</v>
      </c>
      <c r="G265" s="9" t="str">
        <f t="shared" si="22"/>
        <v/>
      </c>
      <c r="H265" s="9" t="str">
        <f t="shared" si="23"/>
        <v/>
      </c>
      <c r="I265" s="61"/>
      <c r="J265" s="9" t="str">
        <f>IFERROR(IF(M264=0,"",M264*('Loan Details'!$G$10/12)),"")</f>
        <v/>
      </c>
      <c r="K265" s="9">
        <f>IFERROR(INDEX(INDEX('Loan Details'!$F$16:$G$27,,1),MATCH($C265,INDEX('Loan Details'!$F$16:$G$27,,2),0),1),0)</f>
        <v>0</v>
      </c>
      <c r="L265" s="9" t="str">
        <f t="shared" si="24"/>
        <v/>
      </c>
      <c r="M265" s="9" t="str">
        <f t="shared" si="25"/>
        <v/>
      </c>
      <c r="N265" s="61"/>
      <c r="O265" s="9" t="str">
        <f>IFERROR(IF(R264=0,"",R264*('Loan Details'!$J$10/12)),"")</f>
        <v/>
      </c>
      <c r="P265" s="9">
        <f>IFERROR(INDEX(INDEX('Loan Details'!$I$16:$J$27,,1),MATCH($C265,INDEX('Loan Details'!$I$16:$J$27,,2),0),1),0)</f>
        <v>0</v>
      </c>
      <c r="Q265" s="9" t="str">
        <f t="shared" si="26"/>
        <v/>
      </c>
      <c r="R265" s="9" t="str">
        <f t="shared" si="27"/>
        <v/>
      </c>
      <c r="S265" s="15"/>
    </row>
    <row r="266" spans="1:19" ht="20.25" thickTop="1" thickBot="1">
      <c r="A266" s="15"/>
      <c r="B266" s="3">
        <v>258</v>
      </c>
      <c r="C266" s="20">
        <f t="shared" ref="C266:C329" si="28">IFERROR(EOMONTH(C265,0)+1, "")</f>
        <v>51683</v>
      </c>
      <c r="D266" s="61"/>
      <c r="E266" s="9" t="str">
        <f>IFERROR(IF(H265=0,"",H265*('Loan Details'!$D$10/12)),"")</f>
        <v/>
      </c>
      <c r="F266" s="9">
        <f>IFERROR(INDEX(INDEX('Loan Details'!$C$16:$D$27,,1),MATCH($C266,INDEX('Loan Details'!$C$16:$D$27,,2),0),1),0)</f>
        <v>0</v>
      </c>
      <c r="G266" s="9" t="str">
        <f t="shared" ref="G266:G329" si="29">IFERROR(IF(H265=0,"",MIN(($G$6-$E266+$F266),H265)),"")</f>
        <v/>
      </c>
      <c r="H266" s="9" t="str">
        <f t="shared" ref="H266:H329" si="30">IFERROR(IF(H265-G266&lt;0,"",MAX(H265-G266,0)),"")</f>
        <v/>
      </c>
      <c r="I266" s="61"/>
      <c r="J266" s="9" t="str">
        <f>IFERROR(IF(M265=0,"",M265*('Loan Details'!$G$10/12)),"")</f>
        <v/>
      </c>
      <c r="K266" s="9">
        <f>IFERROR(INDEX(INDEX('Loan Details'!$F$16:$G$27,,1),MATCH($C266,INDEX('Loan Details'!$F$16:$G$27,,2),0),1),0)</f>
        <v>0</v>
      </c>
      <c r="L266" s="9" t="str">
        <f t="shared" ref="L266:L329" si="31">IFERROR(IF(M265=0,"",MIN(($L$6-$J266+$K266),M265)),"")</f>
        <v/>
      </c>
      <c r="M266" s="9" t="str">
        <f t="shared" ref="M266:M329" si="32">IFERROR(IF(M265-L266&lt;0,"",MAX(M265-L266,0)),"")</f>
        <v/>
      </c>
      <c r="N266" s="61"/>
      <c r="O266" s="9" t="str">
        <f>IFERROR(IF(R265=0,"",R265*('Loan Details'!$J$10/12)),"")</f>
        <v/>
      </c>
      <c r="P266" s="9">
        <f>IFERROR(INDEX(INDEX('Loan Details'!$I$16:$J$27,,1),MATCH($C266,INDEX('Loan Details'!$I$16:$J$27,,2),0),1),0)</f>
        <v>0</v>
      </c>
      <c r="Q266" s="9" t="str">
        <f t="shared" ref="Q266:Q329" si="33">IFERROR(IF(R265=0,"",MIN(($Q$6-$O266+$P266),R265)),"")</f>
        <v/>
      </c>
      <c r="R266" s="9" t="str">
        <f t="shared" ref="R266:R329" si="34">IFERROR(IF(R265-Q266&lt;0,"",MAX(R265-Q266,0)),"")</f>
        <v/>
      </c>
      <c r="S266" s="15"/>
    </row>
    <row r="267" spans="1:19" ht="20.25" thickTop="1" thickBot="1">
      <c r="A267" s="15"/>
      <c r="B267" s="3">
        <v>259</v>
      </c>
      <c r="C267" s="20">
        <f t="shared" si="28"/>
        <v>51714</v>
      </c>
      <c r="D267" s="61"/>
      <c r="E267" s="9" t="str">
        <f>IFERROR(IF(H266=0,"",H266*('Loan Details'!$D$10/12)),"")</f>
        <v/>
      </c>
      <c r="F267" s="9">
        <f>IFERROR(INDEX(INDEX('Loan Details'!$C$16:$D$27,,1),MATCH($C267,INDEX('Loan Details'!$C$16:$D$27,,2),0),1),0)</f>
        <v>0</v>
      </c>
      <c r="G267" s="9" t="str">
        <f t="shared" si="29"/>
        <v/>
      </c>
      <c r="H267" s="9" t="str">
        <f t="shared" si="30"/>
        <v/>
      </c>
      <c r="I267" s="61"/>
      <c r="J267" s="9" t="str">
        <f>IFERROR(IF(M266=0,"",M266*('Loan Details'!$G$10/12)),"")</f>
        <v/>
      </c>
      <c r="K267" s="9">
        <f>IFERROR(INDEX(INDEX('Loan Details'!$F$16:$G$27,,1),MATCH($C267,INDEX('Loan Details'!$F$16:$G$27,,2),0),1),0)</f>
        <v>0</v>
      </c>
      <c r="L267" s="9" t="str">
        <f t="shared" si="31"/>
        <v/>
      </c>
      <c r="M267" s="9" t="str">
        <f t="shared" si="32"/>
        <v/>
      </c>
      <c r="N267" s="61"/>
      <c r="O267" s="9" t="str">
        <f>IFERROR(IF(R266=0,"",R266*('Loan Details'!$J$10/12)),"")</f>
        <v/>
      </c>
      <c r="P267" s="9">
        <f>IFERROR(INDEX(INDEX('Loan Details'!$I$16:$J$27,,1),MATCH($C267,INDEX('Loan Details'!$I$16:$J$27,,2),0),1),0)</f>
        <v>0</v>
      </c>
      <c r="Q267" s="9" t="str">
        <f t="shared" si="33"/>
        <v/>
      </c>
      <c r="R267" s="9" t="str">
        <f t="shared" si="34"/>
        <v/>
      </c>
      <c r="S267" s="15"/>
    </row>
    <row r="268" spans="1:19" ht="20.25" thickTop="1" thickBot="1">
      <c r="A268" s="15"/>
      <c r="B268" s="3">
        <v>260</v>
      </c>
      <c r="C268" s="20">
        <f t="shared" si="28"/>
        <v>51745</v>
      </c>
      <c r="D268" s="61"/>
      <c r="E268" s="9" t="str">
        <f>IFERROR(IF(H267=0,"",H267*('Loan Details'!$D$10/12)),"")</f>
        <v/>
      </c>
      <c r="F268" s="9">
        <f>IFERROR(INDEX(INDEX('Loan Details'!$C$16:$D$27,,1),MATCH($C268,INDEX('Loan Details'!$C$16:$D$27,,2),0),1),0)</f>
        <v>0</v>
      </c>
      <c r="G268" s="9" t="str">
        <f t="shared" si="29"/>
        <v/>
      </c>
      <c r="H268" s="9" t="str">
        <f t="shared" si="30"/>
        <v/>
      </c>
      <c r="I268" s="61"/>
      <c r="J268" s="9" t="str">
        <f>IFERROR(IF(M267=0,"",M267*('Loan Details'!$G$10/12)),"")</f>
        <v/>
      </c>
      <c r="K268" s="9">
        <f>IFERROR(INDEX(INDEX('Loan Details'!$F$16:$G$27,,1),MATCH($C268,INDEX('Loan Details'!$F$16:$G$27,,2),0),1),0)</f>
        <v>0</v>
      </c>
      <c r="L268" s="9" t="str">
        <f t="shared" si="31"/>
        <v/>
      </c>
      <c r="M268" s="9" t="str">
        <f t="shared" si="32"/>
        <v/>
      </c>
      <c r="N268" s="61"/>
      <c r="O268" s="9" t="str">
        <f>IFERROR(IF(R267=0,"",R267*('Loan Details'!$J$10/12)),"")</f>
        <v/>
      </c>
      <c r="P268" s="9">
        <f>IFERROR(INDEX(INDEX('Loan Details'!$I$16:$J$27,,1),MATCH($C268,INDEX('Loan Details'!$I$16:$J$27,,2),0),1),0)</f>
        <v>0</v>
      </c>
      <c r="Q268" s="9" t="str">
        <f t="shared" si="33"/>
        <v/>
      </c>
      <c r="R268" s="9" t="str">
        <f t="shared" si="34"/>
        <v/>
      </c>
      <c r="S268" s="15"/>
    </row>
    <row r="269" spans="1:19" ht="20.25" thickTop="1" thickBot="1">
      <c r="A269" s="15"/>
      <c r="B269" s="3">
        <v>261</v>
      </c>
      <c r="C269" s="20">
        <f t="shared" si="28"/>
        <v>51775</v>
      </c>
      <c r="D269" s="61"/>
      <c r="E269" s="9" t="str">
        <f>IFERROR(IF(H268=0,"",H268*('Loan Details'!$D$10/12)),"")</f>
        <v/>
      </c>
      <c r="F269" s="9">
        <f>IFERROR(INDEX(INDEX('Loan Details'!$C$16:$D$27,,1),MATCH($C269,INDEX('Loan Details'!$C$16:$D$27,,2),0),1),0)</f>
        <v>0</v>
      </c>
      <c r="G269" s="9" t="str">
        <f t="shared" si="29"/>
        <v/>
      </c>
      <c r="H269" s="9" t="str">
        <f t="shared" si="30"/>
        <v/>
      </c>
      <c r="I269" s="61"/>
      <c r="J269" s="9" t="str">
        <f>IFERROR(IF(M268=0,"",M268*('Loan Details'!$G$10/12)),"")</f>
        <v/>
      </c>
      <c r="K269" s="9">
        <f>IFERROR(INDEX(INDEX('Loan Details'!$F$16:$G$27,,1),MATCH($C269,INDEX('Loan Details'!$F$16:$G$27,,2),0),1),0)</f>
        <v>0</v>
      </c>
      <c r="L269" s="9" t="str">
        <f t="shared" si="31"/>
        <v/>
      </c>
      <c r="M269" s="9" t="str">
        <f t="shared" si="32"/>
        <v/>
      </c>
      <c r="N269" s="61"/>
      <c r="O269" s="9" t="str">
        <f>IFERROR(IF(R268=0,"",R268*('Loan Details'!$J$10/12)),"")</f>
        <v/>
      </c>
      <c r="P269" s="9">
        <f>IFERROR(INDEX(INDEX('Loan Details'!$I$16:$J$27,,1),MATCH($C269,INDEX('Loan Details'!$I$16:$J$27,,2),0),1),0)</f>
        <v>0</v>
      </c>
      <c r="Q269" s="9" t="str">
        <f t="shared" si="33"/>
        <v/>
      </c>
      <c r="R269" s="9" t="str">
        <f t="shared" si="34"/>
        <v/>
      </c>
      <c r="S269" s="15"/>
    </row>
    <row r="270" spans="1:19" ht="20.25" thickTop="1" thickBot="1">
      <c r="A270" s="15"/>
      <c r="B270" s="3">
        <v>262</v>
      </c>
      <c r="C270" s="20">
        <f t="shared" si="28"/>
        <v>51806</v>
      </c>
      <c r="D270" s="61"/>
      <c r="E270" s="9" t="str">
        <f>IFERROR(IF(H269=0,"",H269*('Loan Details'!$D$10/12)),"")</f>
        <v/>
      </c>
      <c r="F270" s="9">
        <f>IFERROR(INDEX(INDEX('Loan Details'!$C$16:$D$27,,1),MATCH($C270,INDEX('Loan Details'!$C$16:$D$27,,2),0),1),0)</f>
        <v>0</v>
      </c>
      <c r="G270" s="9" t="str">
        <f t="shared" si="29"/>
        <v/>
      </c>
      <c r="H270" s="9" t="str">
        <f t="shared" si="30"/>
        <v/>
      </c>
      <c r="I270" s="61"/>
      <c r="J270" s="9" t="str">
        <f>IFERROR(IF(M269=0,"",M269*('Loan Details'!$G$10/12)),"")</f>
        <v/>
      </c>
      <c r="K270" s="9">
        <f>IFERROR(INDEX(INDEX('Loan Details'!$F$16:$G$27,,1),MATCH($C270,INDEX('Loan Details'!$F$16:$G$27,,2),0),1),0)</f>
        <v>0</v>
      </c>
      <c r="L270" s="9" t="str">
        <f t="shared" si="31"/>
        <v/>
      </c>
      <c r="M270" s="9" t="str">
        <f t="shared" si="32"/>
        <v/>
      </c>
      <c r="N270" s="61"/>
      <c r="O270" s="9" t="str">
        <f>IFERROR(IF(R269=0,"",R269*('Loan Details'!$J$10/12)),"")</f>
        <v/>
      </c>
      <c r="P270" s="9">
        <f>IFERROR(INDEX(INDEX('Loan Details'!$I$16:$J$27,,1),MATCH($C270,INDEX('Loan Details'!$I$16:$J$27,,2),0),1),0)</f>
        <v>0</v>
      </c>
      <c r="Q270" s="9" t="str">
        <f t="shared" si="33"/>
        <v/>
      </c>
      <c r="R270" s="9" t="str">
        <f t="shared" si="34"/>
        <v/>
      </c>
      <c r="S270" s="15"/>
    </row>
    <row r="271" spans="1:19" ht="20.25" thickTop="1" thickBot="1">
      <c r="A271" s="15"/>
      <c r="B271" s="3">
        <v>263</v>
      </c>
      <c r="C271" s="20">
        <f t="shared" si="28"/>
        <v>51836</v>
      </c>
      <c r="D271" s="61"/>
      <c r="E271" s="9" t="str">
        <f>IFERROR(IF(H270=0,"",H270*('Loan Details'!$D$10/12)),"")</f>
        <v/>
      </c>
      <c r="F271" s="9">
        <f>IFERROR(INDEX(INDEX('Loan Details'!$C$16:$D$27,,1),MATCH($C271,INDEX('Loan Details'!$C$16:$D$27,,2),0),1),0)</f>
        <v>0</v>
      </c>
      <c r="G271" s="9" t="str">
        <f t="shared" si="29"/>
        <v/>
      </c>
      <c r="H271" s="9" t="str">
        <f t="shared" si="30"/>
        <v/>
      </c>
      <c r="I271" s="61"/>
      <c r="J271" s="9" t="str">
        <f>IFERROR(IF(M270=0,"",M270*('Loan Details'!$G$10/12)),"")</f>
        <v/>
      </c>
      <c r="K271" s="9">
        <f>IFERROR(INDEX(INDEX('Loan Details'!$F$16:$G$27,,1),MATCH($C271,INDEX('Loan Details'!$F$16:$G$27,,2),0),1),0)</f>
        <v>0</v>
      </c>
      <c r="L271" s="9" t="str">
        <f t="shared" si="31"/>
        <v/>
      </c>
      <c r="M271" s="9" t="str">
        <f t="shared" si="32"/>
        <v/>
      </c>
      <c r="N271" s="61"/>
      <c r="O271" s="9" t="str">
        <f>IFERROR(IF(R270=0,"",R270*('Loan Details'!$J$10/12)),"")</f>
        <v/>
      </c>
      <c r="P271" s="9">
        <f>IFERROR(INDEX(INDEX('Loan Details'!$I$16:$J$27,,1),MATCH($C271,INDEX('Loan Details'!$I$16:$J$27,,2),0),1),0)</f>
        <v>0</v>
      </c>
      <c r="Q271" s="9" t="str">
        <f t="shared" si="33"/>
        <v/>
      </c>
      <c r="R271" s="9" t="str">
        <f t="shared" si="34"/>
        <v/>
      </c>
      <c r="S271" s="15"/>
    </row>
    <row r="272" spans="1:19" ht="20.25" thickTop="1" thickBot="1">
      <c r="A272" s="15"/>
      <c r="B272" s="3">
        <v>264</v>
      </c>
      <c r="C272" s="20">
        <f t="shared" si="28"/>
        <v>51867</v>
      </c>
      <c r="D272" s="61"/>
      <c r="E272" s="9" t="str">
        <f>IFERROR(IF(H271=0,"",H271*('Loan Details'!$D$10/12)),"")</f>
        <v/>
      </c>
      <c r="F272" s="9">
        <f>IFERROR(INDEX(INDEX('Loan Details'!$C$16:$D$27,,1),MATCH($C272,INDEX('Loan Details'!$C$16:$D$27,,2),0),1),0)</f>
        <v>0</v>
      </c>
      <c r="G272" s="9" t="str">
        <f t="shared" si="29"/>
        <v/>
      </c>
      <c r="H272" s="9" t="str">
        <f t="shared" si="30"/>
        <v/>
      </c>
      <c r="I272" s="61"/>
      <c r="J272" s="9" t="str">
        <f>IFERROR(IF(M271=0,"",M271*('Loan Details'!$G$10/12)),"")</f>
        <v/>
      </c>
      <c r="K272" s="9">
        <f>IFERROR(INDEX(INDEX('Loan Details'!$F$16:$G$27,,1),MATCH($C272,INDEX('Loan Details'!$F$16:$G$27,,2),0),1),0)</f>
        <v>0</v>
      </c>
      <c r="L272" s="9" t="str">
        <f t="shared" si="31"/>
        <v/>
      </c>
      <c r="M272" s="9" t="str">
        <f t="shared" si="32"/>
        <v/>
      </c>
      <c r="N272" s="61"/>
      <c r="O272" s="9" t="str">
        <f>IFERROR(IF(R271=0,"",R271*('Loan Details'!$J$10/12)),"")</f>
        <v/>
      </c>
      <c r="P272" s="9">
        <f>IFERROR(INDEX(INDEX('Loan Details'!$I$16:$J$27,,1),MATCH($C272,INDEX('Loan Details'!$I$16:$J$27,,2),0),1),0)</f>
        <v>0</v>
      </c>
      <c r="Q272" s="9" t="str">
        <f t="shared" si="33"/>
        <v/>
      </c>
      <c r="R272" s="9" t="str">
        <f t="shared" si="34"/>
        <v/>
      </c>
      <c r="S272" s="15"/>
    </row>
    <row r="273" spans="1:19" ht="20.25" thickTop="1" thickBot="1">
      <c r="A273" s="15"/>
      <c r="B273" s="3">
        <v>265</v>
      </c>
      <c r="C273" s="20">
        <f t="shared" si="28"/>
        <v>51898</v>
      </c>
      <c r="D273" s="61"/>
      <c r="E273" s="9" t="str">
        <f>IFERROR(IF(H272=0,"",H272*('Loan Details'!$D$10/12)),"")</f>
        <v/>
      </c>
      <c r="F273" s="9">
        <f>IFERROR(INDEX(INDEX('Loan Details'!$C$16:$D$27,,1),MATCH($C273,INDEX('Loan Details'!$C$16:$D$27,,2),0),1),0)</f>
        <v>0</v>
      </c>
      <c r="G273" s="9" t="str">
        <f t="shared" si="29"/>
        <v/>
      </c>
      <c r="H273" s="9" t="str">
        <f t="shared" si="30"/>
        <v/>
      </c>
      <c r="I273" s="61"/>
      <c r="J273" s="9" t="str">
        <f>IFERROR(IF(M272=0,"",M272*('Loan Details'!$G$10/12)),"")</f>
        <v/>
      </c>
      <c r="K273" s="9">
        <f>IFERROR(INDEX(INDEX('Loan Details'!$F$16:$G$27,,1),MATCH($C273,INDEX('Loan Details'!$F$16:$G$27,,2),0),1),0)</f>
        <v>0</v>
      </c>
      <c r="L273" s="9" t="str">
        <f t="shared" si="31"/>
        <v/>
      </c>
      <c r="M273" s="9" t="str">
        <f t="shared" si="32"/>
        <v/>
      </c>
      <c r="N273" s="61"/>
      <c r="O273" s="9" t="str">
        <f>IFERROR(IF(R272=0,"",R272*('Loan Details'!$J$10/12)),"")</f>
        <v/>
      </c>
      <c r="P273" s="9">
        <f>IFERROR(INDEX(INDEX('Loan Details'!$I$16:$J$27,,1),MATCH($C273,INDEX('Loan Details'!$I$16:$J$27,,2),0),1),0)</f>
        <v>0</v>
      </c>
      <c r="Q273" s="9" t="str">
        <f t="shared" si="33"/>
        <v/>
      </c>
      <c r="R273" s="9" t="str">
        <f t="shared" si="34"/>
        <v/>
      </c>
      <c r="S273" s="15"/>
    </row>
    <row r="274" spans="1:19" ht="20.25" thickTop="1" thickBot="1">
      <c r="A274" s="15"/>
      <c r="B274" s="3">
        <v>266</v>
      </c>
      <c r="C274" s="20">
        <f t="shared" si="28"/>
        <v>51926</v>
      </c>
      <c r="D274" s="61"/>
      <c r="E274" s="9" t="str">
        <f>IFERROR(IF(H273=0,"",H273*('Loan Details'!$D$10/12)),"")</f>
        <v/>
      </c>
      <c r="F274" s="9">
        <f>IFERROR(INDEX(INDEX('Loan Details'!$C$16:$D$27,,1),MATCH($C274,INDEX('Loan Details'!$C$16:$D$27,,2),0),1),0)</f>
        <v>0</v>
      </c>
      <c r="G274" s="9" t="str">
        <f t="shared" si="29"/>
        <v/>
      </c>
      <c r="H274" s="9" t="str">
        <f t="shared" si="30"/>
        <v/>
      </c>
      <c r="I274" s="61"/>
      <c r="J274" s="9" t="str">
        <f>IFERROR(IF(M273=0,"",M273*('Loan Details'!$G$10/12)),"")</f>
        <v/>
      </c>
      <c r="K274" s="9">
        <f>IFERROR(INDEX(INDEX('Loan Details'!$F$16:$G$27,,1),MATCH($C274,INDEX('Loan Details'!$F$16:$G$27,,2),0),1),0)</f>
        <v>0</v>
      </c>
      <c r="L274" s="9" t="str">
        <f t="shared" si="31"/>
        <v/>
      </c>
      <c r="M274" s="9" t="str">
        <f t="shared" si="32"/>
        <v/>
      </c>
      <c r="N274" s="61"/>
      <c r="O274" s="9" t="str">
        <f>IFERROR(IF(R273=0,"",R273*('Loan Details'!$J$10/12)),"")</f>
        <v/>
      </c>
      <c r="P274" s="9">
        <f>IFERROR(INDEX(INDEX('Loan Details'!$I$16:$J$27,,1),MATCH($C274,INDEX('Loan Details'!$I$16:$J$27,,2),0),1),0)</f>
        <v>0</v>
      </c>
      <c r="Q274" s="9" t="str">
        <f t="shared" si="33"/>
        <v/>
      </c>
      <c r="R274" s="9" t="str">
        <f t="shared" si="34"/>
        <v/>
      </c>
      <c r="S274" s="15"/>
    </row>
    <row r="275" spans="1:19" ht="20.25" thickTop="1" thickBot="1">
      <c r="A275" s="15"/>
      <c r="B275" s="3">
        <v>267</v>
      </c>
      <c r="C275" s="20">
        <f t="shared" si="28"/>
        <v>51957</v>
      </c>
      <c r="D275" s="61"/>
      <c r="E275" s="9" t="str">
        <f>IFERROR(IF(H274=0,"",H274*('Loan Details'!$D$10/12)),"")</f>
        <v/>
      </c>
      <c r="F275" s="9">
        <f>IFERROR(INDEX(INDEX('Loan Details'!$C$16:$D$27,,1),MATCH($C275,INDEX('Loan Details'!$C$16:$D$27,,2),0),1),0)</f>
        <v>0</v>
      </c>
      <c r="G275" s="9" t="str">
        <f t="shared" si="29"/>
        <v/>
      </c>
      <c r="H275" s="9" t="str">
        <f t="shared" si="30"/>
        <v/>
      </c>
      <c r="I275" s="61"/>
      <c r="J275" s="9" t="str">
        <f>IFERROR(IF(M274=0,"",M274*('Loan Details'!$G$10/12)),"")</f>
        <v/>
      </c>
      <c r="K275" s="9">
        <f>IFERROR(INDEX(INDEX('Loan Details'!$F$16:$G$27,,1),MATCH($C275,INDEX('Loan Details'!$F$16:$G$27,,2),0),1),0)</f>
        <v>0</v>
      </c>
      <c r="L275" s="9" t="str">
        <f t="shared" si="31"/>
        <v/>
      </c>
      <c r="M275" s="9" t="str">
        <f t="shared" si="32"/>
        <v/>
      </c>
      <c r="N275" s="61"/>
      <c r="O275" s="9" t="str">
        <f>IFERROR(IF(R274=0,"",R274*('Loan Details'!$J$10/12)),"")</f>
        <v/>
      </c>
      <c r="P275" s="9">
        <f>IFERROR(INDEX(INDEX('Loan Details'!$I$16:$J$27,,1),MATCH($C275,INDEX('Loan Details'!$I$16:$J$27,,2),0),1),0)</f>
        <v>0</v>
      </c>
      <c r="Q275" s="9" t="str">
        <f t="shared" si="33"/>
        <v/>
      </c>
      <c r="R275" s="9" t="str">
        <f t="shared" si="34"/>
        <v/>
      </c>
      <c r="S275" s="15"/>
    </row>
    <row r="276" spans="1:19" ht="20.25" thickTop="1" thickBot="1">
      <c r="A276" s="15"/>
      <c r="B276" s="3">
        <v>268</v>
      </c>
      <c r="C276" s="20">
        <f t="shared" si="28"/>
        <v>51987</v>
      </c>
      <c r="D276" s="61"/>
      <c r="E276" s="9" t="str">
        <f>IFERROR(IF(H275=0,"",H275*('Loan Details'!$D$10/12)),"")</f>
        <v/>
      </c>
      <c r="F276" s="9">
        <f>IFERROR(INDEX(INDEX('Loan Details'!$C$16:$D$27,,1),MATCH($C276,INDEX('Loan Details'!$C$16:$D$27,,2),0),1),0)</f>
        <v>0</v>
      </c>
      <c r="G276" s="9" t="str">
        <f t="shared" si="29"/>
        <v/>
      </c>
      <c r="H276" s="9" t="str">
        <f t="shared" si="30"/>
        <v/>
      </c>
      <c r="I276" s="61"/>
      <c r="J276" s="9" t="str">
        <f>IFERROR(IF(M275=0,"",M275*('Loan Details'!$G$10/12)),"")</f>
        <v/>
      </c>
      <c r="K276" s="9">
        <f>IFERROR(INDEX(INDEX('Loan Details'!$F$16:$G$27,,1),MATCH($C276,INDEX('Loan Details'!$F$16:$G$27,,2),0),1),0)</f>
        <v>0</v>
      </c>
      <c r="L276" s="9" t="str">
        <f t="shared" si="31"/>
        <v/>
      </c>
      <c r="M276" s="9" t="str">
        <f t="shared" si="32"/>
        <v/>
      </c>
      <c r="N276" s="61"/>
      <c r="O276" s="9" t="str">
        <f>IFERROR(IF(R275=0,"",R275*('Loan Details'!$J$10/12)),"")</f>
        <v/>
      </c>
      <c r="P276" s="9">
        <f>IFERROR(INDEX(INDEX('Loan Details'!$I$16:$J$27,,1),MATCH($C276,INDEX('Loan Details'!$I$16:$J$27,,2),0),1),0)</f>
        <v>0</v>
      </c>
      <c r="Q276" s="9" t="str">
        <f t="shared" si="33"/>
        <v/>
      </c>
      <c r="R276" s="9" t="str">
        <f t="shared" si="34"/>
        <v/>
      </c>
      <c r="S276" s="15"/>
    </row>
    <row r="277" spans="1:19" ht="20.25" thickTop="1" thickBot="1">
      <c r="A277" s="15"/>
      <c r="B277" s="3">
        <v>269</v>
      </c>
      <c r="C277" s="20">
        <f t="shared" si="28"/>
        <v>52018</v>
      </c>
      <c r="D277" s="61"/>
      <c r="E277" s="9" t="str">
        <f>IFERROR(IF(H276=0,"",H276*('Loan Details'!$D$10/12)),"")</f>
        <v/>
      </c>
      <c r="F277" s="9">
        <f>IFERROR(INDEX(INDEX('Loan Details'!$C$16:$D$27,,1),MATCH($C277,INDEX('Loan Details'!$C$16:$D$27,,2),0),1),0)</f>
        <v>0</v>
      </c>
      <c r="G277" s="9" t="str">
        <f t="shared" si="29"/>
        <v/>
      </c>
      <c r="H277" s="9" t="str">
        <f t="shared" si="30"/>
        <v/>
      </c>
      <c r="I277" s="61"/>
      <c r="J277" s="9" t="str">
        <f>IFERROR(IF(M276=0,"",M276*('Loan Details'!$G$10/12)),"")</f>
        <v/>
      </c>
      <c r="K277" s="9">
        <f>IFERROR(INDEX(INDEX('Loan Details'!$F$16:$G$27,,1),MATCH($C277,INDEX('Loan Details'!$F$16:$G$27,,2),0),1),0)</f>
        <v>0</v>
      </c>
      <c r="L277" s="9" t="str">
        <f t="shared" si="31"/>
        <v/>
      </c>
      <c r="M277" s="9" t="str">
        <f t="shared" si="32"/>
        <v/>
      </c>
      <c r="N277" s="61"/>
      <c r="O277" s="9" t="str">
        <f>IFERROR(IF(R276=0,"",R276*('Loan Details'!$J$10/12)),"")</f>
        <v/>
      </c>
      <c r="P277" s="9">
        <f>IFERROR(INDEX(INDEX('Loan Details'!$I$16:$J$27,,1),MATCH($C277,INDEX('Loan Details'!$I$16:$J$27,,2),0),1),0)</f>
        <v>0</v>
      </c>
      <c r="Q277" s="9" t="str">
        <f t="shared" si="33"/>
        <v/>
      </c>
      <c r="R277" s="9" t="str">
        <f t="shared" si="34"/>
        <v/>
      </c>
      <c r="S277" s="15"/>
    </row>
    <row r="278" spans="1:19" ht="20.25" thickTop="1" thickBot="1">
      <c r="A278" s="15"/>
      <c r="B278" s="3">
        <v>270</v>
      </c>
      <c r="C278" s="20">
        <f t="shared" si="28"/>
        <v>52048</v>
      </c>
      <c r="D278" s="61"/>
      <c r="E278" s="9" t="str">
        <f>IFERROR(IF(H277=0,"",H277*('Loan Details'!$D$10/12)),"")</f>
        <v/>
      </c>
      <c r="F278" s="9">
        <f>IFERROR(INDEX(INDEX('Loan Details'!$C$16:$D$27,,1),MATCH($C278,INDEX('Loan Details'!$C$16:$D$27,,2),0),1),0)</f>
        <v>0</v>
      </c>
      <c r="G278" s="9" t="str">
        <f t="shared" si="29"/>
        <v/>
      </c>
      <c r="H278" s="9" t="str">
        <f t="shared" si="30"/>
        <v/>
      </c>
      <c r="I278" s="61"/>
      <c r="J278" s="9" t="str">
        <f>IFERROR(IF(M277=0,"",M277*('Loan Details'!$G$10/12)),"")</f>
        <v/>
      </c>
      <c r="K278" s="9">
        <f>IFERROR(INDEX(INDEX('Loan Details'!$F$16:$G$27,,1),MATCH($C278,INDEX('Loan Details'!$F$16:$G$27,,2),0),1),0)</f>
        <v>0</v>
      </c>
      <c r="L278" s="9" t="str">
        <f t="shared" si="31"/>
        <v/>
      </c>
      <c r="M278" s="9" t="str">
        <f t="shared" si="32"/>
        <v/>
      </c>
      <c r="N278" s="61"/>
      <c r="O278" s="9" t="str">
        <f>IFERROR(IF(R277=0,"",R277*('Loan Details'!$J$10/12)),"")</f>
        <v/>
      </c>
      <c r="P278" s="9">
        <f>IFERROR(INDEX(INDEX('Loan Details'!$I$16:$J$27,,1),MATCH($C278,INDEX('Loan Details'!$I$16:$J$27,,2),0),1),0)</f>
        <v>0</v>
      </c>
      <c r="Q278" s="9" t="str">
        <f t="shared" si="33"/>
        <v/>
      </c>
      <c r="R278" s="9" t="str">
        <f t="shared" si="34"/>
        <v/>
      </c>
      <c r="S278" s="15"/>
    </row>
    <row r="279" spans="1:19" ht="20.25" thickTop="1" thickBot="1">
      <c r="A279" s="15"/>
      <c r="B279" s="3">
        <v>271</v>
      </c>
      <c r="C279" s="20">
        <f t="shared" si="28"/>
        <v>52079</v>
      </c>
      <c r="D279" s="61"/>
      <c r="E279" s="9" t="str">
        <f>IFERROR(IF(H278=0,"",H278*('Loan Details'!$D$10/12)),"")</f>
        <v/>
      </c>
      <c r="F279" s="9">
        <f>IFERROR(INDEX(INDEX('Loan Details'!$C$16:$D$27,,1),MATCH($C279,INDEX('Loan Details'!$C$16:$D$27,,2),0),1),0)</f>
        <v>0</v>
      </c>
      <c r="G279" s="9" t="str">
        <f t="shared" si="29"/>
        <v/>
      </c>
      <c r="H279" s="9" t="str">
        <f t="shared" si="30"/>
        <v/>
      </c>
      <c r="I279" s="61"/>
      <c r="J279" s="9" t="str">
        <f>IFERROR(IF(M278=0,"",M278*('Loan Details'!$G$10/12)),"")</f>
        <v/>
      </c>
      <c r="K279" s="9">
        <f>IFERROR(INDEX(INDEX('Loan Details'!$F$16:$G$27,,1),MATCH($C279,INDEX('Loan Details'!$F$16:$G$27,,2),0),1),0)</f>
        <v>0</v>
      </c>
      <c r="L279" s="9" t="str">
        <f t="shared" si="31"/>
        <v/>
      </c>
      <c r="M279" s="9" t="str">
        <f t="shared" si="32"/>
        <v/>
      </c>
      <c r="N279" s="61"/>
      <c r="O279" s="9" t="str">
        <f>IFERROR(IF(R278=0,"",R278*('Loan Details'!$J$10/12)),"")</f>
        <v/>
      </c>
      <c r="P279" s="9">
        <f>IFERROR(INDEX(INDEX('Loan Details'!$I$16:$J$27,,1),MATCH($C279,INDEX('Loan Details'!$I$16:$J$27,,2),0),1),0)</f>
        <v>0</v>
      </c>
      <c r="Q279" s="9" t="str">
        <f t="shared" si="33"/>
        <v/>
      </c>
      <c r="R279" s="9" t="str">
        <f t="shared" si="34"/>
        <v/>
      </c>
      <c r="S279" s="15"/>
    </row>
    <row r="280" spans="1:19" ht="20.25" thickTop="1" thickBot="1">
      <c r="A280" s="15"/>
      <c r="B280" s="3">
        <v>272</v>
      </c>
      <c r="C280" s="20">
        <f t="shared" si="28"/>
        <v>52110</v>
      </c>
      <c r="D280" s="61"/>
      <c r="E280" s="9" t="str">
        <f>IFERROR(IF(H279=0,"",H279*('Loan Details'!$D$10/12)),"")</f>
        <v/>
      </c>
      <c r="F280" s="9">
        <f>IFERROR(INDEX(INDEX('Loan Details'!$C$16:$D$27,,1),MATCH($C280,INDEX('Loan Details'!$C$16:$D$27,,2),0),1),0)</f>
        <v>0</v>
      </c>
      <c r="G280" s="9" t="str">
        <f t="shared" si="29"/>
        <v/>
      </c>
      <c r="H280" s="9" t="str">
        <f t="shared" si="30"/>
        <v/>
      </c>
      <c r="I280" s="61"/>
      <c r="J280" s="9" t="str">
        <f>IFERROR(IF(M279=0,"",M279*('Loan Details'!$G$10/12)),"")</f>
        <v/>
      </c>
      <c r="K280" s="9">
        <f>IFERROR(INDEX(INDEX('Loan Details'!$F$16:$G$27,,1),MATCH($C280,INDEX('Loan Details'!$F$16:$G$27,,2),0),1),0)</f>
        <v>0</v>
      </c>
      <c r="L280" s="9" t="str">
        <f t="shared" si="31"/>
        <v/>
      </c>
      <c r="M280" s="9" t="str">
        <f t="shared" si="32"/>
        <v/>
      </c>
      <c r="N280" s="61"/>
      <c r="O280" s="9" t="str">
        <f>IFERROR(IF(R279=0,"",R279*('Loan Details'!$J$10/12)),"")</f>
        <v/>
      </c>
      <c r="P280" s="9">
        <f>IFERROR(INDEX(INDEX('Loan Details'!$I$16:$J$27,,1),MATCH($C280,INDEX('Loan Details'!$I$16:$J$27,,2),0),1),0)</f>
        <v>0</v>
      </c>
      <c r="Q280" s="9" t="str">
        <f t="shared" si="33"/>
        <v/>
      </c>
      <c r="R280" s="9" t="str">
        <f t="shared" si="34"/>
        <v/>
      </c>
      <c r="S280" s="15"/>
    </row>
    <row r="281" spans="1:19" ht="20.25" thickTop="1" thickBot="1">
      <c r="A281" s="15"/>
      <c r="B281" s="3">
        <v>273</v>
      </c>
      <c r="C281" s="20">
        <f t="shared" si="28"/>
        <v>52140</v>
      </c>
      <c r="D281" s="61"/>
      <c r="E281" s="9" t="str">
        <f>IFERROR(IF(H280=0,"",H280*('Loan Details'!$D$10/12)),"")</f>
        <v/>
      </c>
      <c r="F281" s="9">
        <f>IFERROR(INDEX(INDEX('Loan Details'!$C$16:$D$27,,1),MATCH($C281,INDEX('Loan Details'!$C$16:$D$27,,2),0),1),0)</f>
        <v>0</v>
      </c>
      <c r="G281" s="9" t="str">
        <f t="shared" si="29"/>
        <v/>
      </c>
      <c r="H281" s="9" t="str">
        <f t="shared" si="30"/>
        <v/>
      </c>
      <c r="I281" s="61"/>
      <c r="J281" s="9" t="str">
        <f>IFERROR(IF(M280=0,"",M280*('Loan Details'!$G$10/12)),"")</f>
        <v/>
      </c>
      <c r="K281" s="9">
        <f>IFERROR(INDEX(INDEX('Loan Details'!$F$16:$G$27,,1),MATCH($C281,INDEX('Loan Details'!$F$16:$G$27,,2),0),1),0)</f>
        <v>0</v>
      </c>
      <c r="L281" s="9" t="str">
        <f t="shared" si="31"/>
        <v/>
      </c>
      <c r="M281" s="9" t="str">
        <f t="shared" si="32"/>
        <v/>
      </c>
      <c r="N281" s="61"/>
      <c r="O281" s="9" t="str">
        <f>IFERROR(IF(R280=0,"",R280*('Loan Details'!$J$10/12)),"")</f>
        <v/>
      </c>
      <c r="P281" s="9">
        <f>IFERROR(INDEX(INDEX('Loan Details'!$I$16:$J$27,,1),MATCH($C281,INDEX('Loan Details'!$I$16:$J$27,,2),0),1),0)</f>
        <v>0</v>
      </c>
      <c r="Q281" s="9" t="str">
        <f t="shared" si="33"/>
        <v/>
      </c>
      <c r="R281" s="9" t="str">
        <f t="shared" si="34"/>
        <v/>
      </c>
      <c r="S281" s="15"/>
    </row>
    <row r="282" spans="1:19" ht="20.25" thickTop="1" thickBot="1">
      <c r="A282" s="15"/>
      <c r="B282" s="3">
        <v>274</v>
      </c>
      <c r="C282" s="20">
        <f t="shared" si="28"/>
        <v>52171</v>
      </c>
      <c r="D282" s="61"/>
      <c r="E282" s="9" t="str">
        <f>IFERROR(IF(H281=0,"",H281*('Loan Details'!$D$10/12)),"")</f>
        <v/>
      </c>
      <c r="F282" s="9">
        <f>IFERROR(INDEX(INDEX('Loan Details'!$C$16:$D$27,,1),MATCH($C282,INDEX('Loan Details'!$C$16:$D$27,,2),0),1),0)</f>
        <v>0</v>
      </c>
      <c r="G282" s="9" t="str">
        <f t="shared" si="29"/>
        <v/>
      </c>
      <c r="H282" s="9" t="str">
        <f t="shared" si="30"/>
        <v/>
      </c>
      <c r="I282" s="61"/>
      <c r="J282" s="9" t="str">
        <f>IFERROR(IF(M281=0,"",M281*('Loan Details'!$G$10/12)),"")</f>
        <v/>
      </c>
      <c r="K282" s="9">
        <f>IFERROR(INDEX(INDEX('Loan Details'!$F$16:$G$27,,1),MATCH($C282,INDEX('Loan Details'!$F$16:$G$27,,2),0),1),0)</f>
        <v>0</v>
      </c>
      <c r="L282" s="9" t="str">
        <f t="shared" si="31"/>
        <v/>
      </c>
      <c r="M282" s="9" t="str">
        <f t="shared" si="32"/>
        <v/>
      </c>
      <c r="N282" s="61"/>
      <c r="O282" s="9" t="str">
        <f>IFERROR(IF(R281=0,"",R281*('Loan Details'!$J$10/12)),"")</f>
        <v/>
      </c>
      <c r="P282" s="9">
        <f>IFERROR(INDEX(INDEX('Loan Details'!$I$16:$J$27,,1),MATCH($C282,INDEX('Loan Details'!$I$16:$J$27,,2),0),1),0)</f>
        <v>0</v>
      </c>
      <c r="Q282" s="9" t="str">
        <f t="shared" si="33"/>
        <v/>
      </c>
      <c r="R282" s="9" t="str">
        <f t="shared" si="34"/>
        <v/>
      </c>
      <c r="S282" s="15"/>
    </row>
    <row r="283" spans="1:19" ht="20.25" thickTop="1" thickBot="1">
      <c r="A283" s="15"/>
      <c r="B283" s="3">
        <v>275</v>
      </c>
      <c r="C283" s="20">
        <f t="shared" si="28"/>
        <v>52201</v>
      </c>
      <c r="D283" s="61"/>
      <c r="E283" s="9" t="str">
        <f>IFERROR(IF(H282=0,"",H282*('Loan Details'!$D$10/12)),"")</f>
        <v/>
      </c>
      <c r="F283" s="9">
        <f>IFERROR(INDEX(INDEX('Loan Details'!$C$16:$D$27,,1),MATCH($C283,INDEX('Loan Details'!$C$16:$D$27,,2),0),1),0)</f>
        <v>0</v>
      </c>
      <c r="G283" s="9" t="str">
        <f t="shared" si="29"/>
        <v/>
      </c>
      <c r="H283" s="9" t="str">
        <f t="shared" si="30"/>
        <v/>
      </c>
      <c r="I283" s="61"/>
      <c r="J283" s="9" t="str">
        <f>IFERROR(IF(M282=0,"",M282*('Loan Details'!$G$10/12)),"")</f>
        <v/>
      </c>
      <c r="K283" s="9">
        <f>IFERROR(INDEX(INDEX('Loan Details'!$F$16:$G$27,,1),MATCH($C283,INDEX('Loan Details'!$F$16:$G$27,,2),0),1),0)</f>
        <v>0</v>
      </c>
      <c r="L283" s="9" t="str">
        <f t="shared" si="31"/>
        <v/>
      </c>
      <c r="M283" s="9" t="str">
        <f t="shared" si="32"/>
        <v/>
      </c>
      <c r="N283" s="61"/>
      <c r="O283" s="9" t="str">
        <f>IFERROR(IF(R282=0,"",R282*('Loan Details'!$J$10/12)),"")</f>
        <v/>
      </c>
      <c r="P283" s="9">
        <f>IFERROR(INDEX(INDEX('Loan Details'!$I$16:$J$27,,1),MATCH($C283,INDEX('Loan Details'!$I$16:$J$27,,2),0),1),0)</f>
        <v>0</v>
      </c>
      <c r="Q283" s="9" t="str">
        <f t="shared" si="33"/>
        <v/>
      </c>
      <c r="R283" s="9" t="str">
        <f t="shared" si="34"/>
        <v/>
      </c>
      <c r="S283" s="15"/>
    </row>
    <row r="284" spans="1:19" ht="20.25" thickTop="1" thickBot="1">
      <c r="A284" s="15"/>
      <c r="B284" s="3">
        <v>276</v>
      </c>
      <c r="C284" s="20">
        <f t="shared" si="28"/>
        <v>52232</v>
      </c>
      <c r="D284" s="61"/>
      <c r="E284" s="9" t="str">
        <f>IFERROR(IF(H283=0,"",H283*('Loan Details'!$D$10/12)),"")</f>
        <v/>
      </c>
      <c r="F284" s="9">
        <f>IFERROR(INDEX(INDEX('Loan Details'!$C$16:$D$27,,1),MATCH($C284,INDEX('Loan Details'!$C$16:$D$27,,2),0),1),0)</f>
        <v>0</v>
      </c>
      <c r="G284" s="9" t="str">
        <f t="shared" si="29"/>
        <v/>
      </c>
      <c r="H284" s="9" t="str">
        <f t="shared" si="30"/>
        <v/>
      </c>
      <c r="I284" s="61"/>
      <c r="J284" s="9" t="str">
        <f>IFERROR(IF(M283=0,"",M283*('Loan Details'!$G$10/12)),"")</f>
        <v/>
      </c>
      <c r="K284" s="9">
        <f>IFERROR(INDEX(INDEX('Loan Details'!$F$16:$G$27,,1),MATCH($C284,INDEX('Loan Details'!$F$16:$G$27,,2),0),1),0)</f>
        <v>0</v>
      </c>
      <c r="L284" s="9" t="str">
        <f t="shared" si="31"/>
        <v/>
      </c>
      <c r="M284" s="9" t="str">
        <f t="shared" si="32"/>
        <v/>
      </c>
      <c r="N284" s="61"/>
      <c r="O284" s="9" t="str">
        <f>IFERROR(IF(R283=0,"",R283*('Loan Details'!$J$10/12)),"")</f>
        <v/>
      </c>
      <c r="P284" s="9">
        <f>IFERROR(INDEX(INDEX('Loan Details'!$I$16:$J$27,,1),MATCH($C284,INDEX('Loan Details'!$I$16:$J$27,,2),0),1),0)</f>
        <v>0</v>
      </c>
      <c r="Q284" s="9" t="str">
        <f t="shared" si="33"/>
        <v/>
      </c>
      <c r="R284" s="9" t="str">
        <f t="shared" si="34"/>
        <v/>
      </c>
      <c r="S284" s="15"/>
    </row>
    <row r="285" spans="1:19" ht="20.25" thickTop="1" thickBot="1">
      <c r="A285" s="15"/>
      <c r="B285" s="3">
        <v>277</v>
      </c>
      <c r="C285" s="20">
        <f t="shared" si="28"/>
        <v>52263</v>
      </c>
      <c r="D285" s="61"/>
      <c r="E285" s="9" t="str">
        <f>IFERROR(IF(H284=0,"",H284*('Loan Details'!$D$10/12)),"")</f>
        <v/>
      </c>
      <c r="F285" s="9">
        <f>IFERROR(INDEX(INDEX('Loan Details'!$C$16:$D$27,,1),MATCH($C285,INDEX('Loan Details'!$C$16:$D$27,,2),0),1),0)</f>
        <v>0</v>
      </c>
      <c r="G285" s="9" t="str">
        <f t="shared" si="29"/>
        <v/>
      </c>
      <c r="H285" s="9" t="str">
        <f t="shared" si="30"/>
        <v/>
      </c>
      <c r="I285" s="61"/>
      <c r="J285" s="9" t="str">
        <f>IFERROR(IF(M284=0,"",M284*('Loan Details'!$G$10/12)),"")</f>
        <v/>
      </c>
      <c r="K285" s="9">
        <f>IFERROR(INDEX(INDEX('Loan Details'!$F$16:$G$27,,1),MATCH($C285,INDEX('Loan Details'!$F$16:$G$27,,2),0),1),0)</f>
        <v>0</v>
      </c>
      <c r="L285" s="9" t="str">
        <f t="shared" si="31"/>
        <v/>
      </c>
      <c r="M285" s="9" t="str">
        <f t="shared" si="32"/>
        <v/>
      </c>
      <c r="N285" s="61"/>
      <c r="O285" s="9" t="str">
        <f>IFERROR(IF(R284=0,"",R284*('Loan Details'!$J$10/12)),"")</f>
        <v/>
      </c>
      <c r="P285" s="9">
        <f>IFERROR(INDEX(INDEX('Loan Details'!$I$16:$J$27,,1),MATCH($C285,INDEX('Loan Details'!$I$16:$J$27,,2),0),1),0)</f>
        <v>0</v>
      </c>
      <c r="Q285" s="9" t="str">
        <f t="shared" si="33"/>
        <v/>
      </c>
      <c r="R285" s="9" t="str">
        <f t="shared" si="34"/>
        <v/>
      </c>
      <c r="S285" s="15"/>
    </row>
    <row r="286" spans="1:19" ht="20.25" thickTop="1" thickBot="1">
      <c r="A286" s="15"/>
      <c r="B286" s="3">
        <v>278</v>
      </c>
      <c r="C286" s="20">
        <f t="shared" si="28"/>
        <v>52291</v>
      </c>
      <c r="D286" s="61"/>
      <c r="E286" s="9" t="str">
        <f>IFERROR(IF(H285=0,"",H285*('Loan Details'!$D$10/12)),"")</f>
        <v/>
      </c>
      <c r="F286" s="9">
        <f>IFERROR(INDEX(INDEX('Loan Details'!$C$16:$D$27,,1),MATCH($C286,INDEX('Loan Details'!$C$16:$D$27,,2),0),1),0)</f>
        <v>0</v>
      </c>
      <c r="G286" s="9" t="str">
        <f t="shared" si="29"/>
        <v/>
      </c>
      <c r="H286" s="9" t="str">
        <f t="shared" si="30"/>
        <v/>
      </c>
      <c r="I286" s="61"/>
      <c r="J286" s="9" t="str">
        <f>IFERROR(IF(M285=0,"",M285*('Loan Details'!$G$10/12)),"")</f>
        <v/>
      </c>
      <c r="K286" s="9">
        <f>IFERROR(INDEX(INDEX('Loan Details'!$F$16:$G$27,,1),MATCH($C286,INDEX('Loan Details'!$F$16:$G$27,,2),0),1),0)</f>
        <v>0</v>
      </c>
      <c r="L286" s="9" t="str">
        <f t="shared" si="31"/>
        <v/>
      </c>
      <c r="M286" s="9" t="str">
        <f t="shared" si="32"/>
        <v/>
      </c>
      <c r="N286" s="61"/>
      <c r="O286" s="9" t="str">
        <f>IFERROR(IF(R285=0,"",R285*('Loan Details'!$J$10/12)),"")</f>
        <v/>
      </c>
      <c r="P286" s="9">
        <f>IFERROR(INDEX(INDEX('Loan Details'!$I$16:$J$27,,1),MATCH($C286,INDEX('Loan Details'!$I$16:$J$27,,2),0),1),0)</f>
        <v>0</v>
      </c>
      <c r="Q286" s="9" t="str">
        <f t="shared" si="33"/>
        <v/>
      </c>
      <c r="R286" s="9" t="str">
        <f t="shared" si="34"/>
        <v/>
      </c>
      <c r="S286" s="15"/>
    </row>
    <row r="287" spans="1:19" ht="20.25" thickTop="1" thickBot="1">
      <c r="A287" s="15"/>
      <c r="B287" s="3">
        <v>279</v>
      </c>
      <c r="C287" s="20">
        <f t="shared" si="28"/>
        <v>52322</v>
      </c>
      <c r="D287" s="61"/>
      <c r="E287" s="9" t="str">
        <f>IFERROR(IF(H286=0,"",H286*('Loan Details'!$D$10/12)),"")</f>
        <v/>
      </c>
      <c r="F287" s="9">
        <f>IFERROR(INDEX(INDEX('Loan Details'!$C$16:$D$27,,1),MATCH($C287,INDEX('Loan Details'!$C$16:$D$27,,2),0),1),0)</f>
        <v>0</v>
      </c>
      <c r="G287" s="9" t="str">
        <f t="shared" si="29"/>
        <v/>
      </c>
      <c r="H287" s="9" t="str">
        <f t="shared" si="30"/>
        <v/>
      </c>
      <c r="I287" s="61"/>
      <c r="J287" s="9" t="str">
        <f>IFERROR(IF(M286=0,"",M286*('Loan Details'!$G$10/12)),"")</f>
        <v/>
      </c>
      <c r="K287" s="9">
        <f>IFERROR(INDEX(INDEX('Loan Details'!$F$16:$G$27,,1),MATCH($C287,INDEX('Loan Details'!$F$16:$G$27,,2),0),1),0)</f>
        <v>0</v>
      </c>
      <c r="L287" s="9" t="str">
        <f t="shared" si="31"/>
        <v/>
      </c>
      <c r="M287" s="9" t="str">
        <f t="shared" si="32"/>
        <v/>
      </c>
      <c r="N287" s="61"/>
      <c r="O287" s="9" t="str">
        <f>IFERROR(IF(R286=0,"",R286*('Loan Details'!$J$10/12)),"")</f>
        <v/>
      </c>
      <c r="P287" s="9">
        <f>IFERROR(INDEX(INDEX('Loan Details'!$I$16:$J$27,,1),MATCH($C287,INDEX('Loan Details'!$I$16:$J$27,,2),0),1),0)</f>
        <v>0</v>
      </c>
      <c r="Q287" s="9" t="str">
        <f t="shared" si="33"/>
        <v/>
      </c>
      <c r="R287" s="9" t="str">
        <f t="shared" si="34"/>
        <v/>
      </c>
      <c r="S287" s="15"/>
    </row>
    <row r="288" spans="1:19" ht="20.25" thickTop="1" thickBot="1">
      <c r="A288" s="15"/>
      <c r="B288" s="3">
        <v>280</v>
      </c>
      <c r="C288" s="20">
        <f t="shared" si="28"/>
        <v>52352</v>
      </c>
      <c r="D288" s="61"/>
      <c r="E288" s="9" t="str">
        <f>IFERROR(IF(H287=0,"",H287*('Loan Details'!$D$10/12)),"")</f>
        <v/>
      </c>
      <c r="F288" s="9">
        <f>IFERROR(INDEX(INDEX('Loan Details'!$C$16:$D$27,,1),MATCH($C288,INDEX('Loan Details'!$C$16:$D$27,,2),0),1),0)</f>
        <v>0</v>
      </c>
      <c r="G288" s="9" t="str">
        <f t="shared" si="29"/>
        <v/>
      </c>
      <c r="H288" s="9" t="str">
        <f t="shared" si="30"/>
        <v/>
      </c>
      <c r="I288" s="61"/>
      <c r="J288" s="9" t="str">
        <f>IFERROR(IF(M287=0,"",M287*('Loan Details'!$G$10/12)),"")</f>
        <v/>
      </c>
      <c r="K288" s="9">
        <f>IFERROR(INDEX(INDEX('Loan Details'!$F$16:$G$27,,1),MATCH($C288,INDEX('Loan Details'!$F$16:$G$27,,2),0),1),0)</f>
        <v>0</v>
      </c>
      <c r="L288" s="9" t="str">
        <f t="shared" si="31"/>
        <v/>
      </c>
      <c r="M288" s="9" t="str">
        <f t="shared" si="32"/>
        <v/>
      </c>
      <c r="N288" s="61"/>
      <c r="O288" s="9" t="str">
        <f>IFERROR(IF(R287=0,"",R287*('Loan Details'!$J$10/12)),"")</f>
        <v/>
      </c>
      <c r="P288" s="9">
        <f>IFERROR(INDEX(INDEX('Loan Details'!$I$16:$J$27,,1),MATCH($C288,INDEX('Loan Details'!$I$16:$J$27,,2),0),1),0)</f>
        <v>0</v>
      </c>
      <c r="Q288" s="9" t="str">
        <f t="shared" si="33"/>
        <v/>
      </c>
      <c r="R288" s="9" t="str">
        <f t="shared" si="34"/>
        <v/>
      </c>
      <c r="S288" s="15"/>
    </row>
    <row r="289" spans="1:19" ht="20.25" thickTop="1" thickBot="1">
      <c r="A289" s="15"/>
      <c r="B289" s="3">
        <v>281</v>
      </c>
      <c r="C289" s="20">
        <f t="shared" si="28"/>
        <v>52383</v>
      </c>
      <c r="D289" s="61"/>
      <c r="E289" s="9" t="str">
        <f>IFERROR(IF(H288=0,"",H288*('Loan Details'!$D$10/12)),"")</f>
        <v/>
      </c>
      <c r="F289" s="9">
        <f>IFERROR(INDEX(INDEX('Loan Details'!$C$16:$D$27,,1),MATCH($C289,INDEX('Loan Details'!$C$16:$D$27,,2),0),1),0)</f>
        <v>0</v>
      </c>
      <c r="G289" s="9" t="str">
        <f t="shared" si="29"/>
        <v/>
      </c>
      <c r="H289" s="9" t="str">
        <f t="shared" si="30"/>
        <v/>
      </c>
      <c r="I289" s="61"/>
      <c r="J289" s="9" t="str">
        <f>IFERROR(IF(M288=0,"",M288*('Loan Details'!$G$10/12)),"")</f>
        <v/>
      </c>
      <c r="K289" s="9">
        <f>IFERROR(INDEX(INDEX('Loan Details'!$F$16:$G$27,,1),MATCH($C289,INDEX('Loan Details'!$F$16:$G$27,,2),0),1),0)</f>
        <v>0</v>
      </c>
      <c r="L289" s="9" t="str">
        <f t="shared" si="31"/>
        <v/>
      </c>
      <c r="M289" s="9" t="str">
        <f t="shared" si="32"/>
        <v/>
      </c>
      <c r="N289" s="61"/>
      <c r="O289" s="9" t="str">
        <f>IFERROR(IF(R288=0,"",R288*('Loan Details'!$J$10/12)),"")</f>
        <v/>
      </c>
      <c r="P289" s="9">
        <f>IFERROR(INDEX(INDEX('Loan Details'!$I$16:$J$27,,1),MATCH($C289,INDEX('Loan Details'!$I$16:$J$27,,2),0),1),0)</f>
        <v>0</v>
      </c>
      <c r="Q289" s="9" t="str">
        <f t="shared" si="33"/>
        <v/>
      </c>
      <c r="R289" s="9" t="str">
        <f t="shared" si="34"/>
        <v/>
      </c>
      <c r="S289" s="15"/>
    </row>
    <row r="290" spans="1:19" ht="20.25" thickTop="1" thickBot="1">
      <c r="A290" s="15"/>
      <c r="B290" s="3">
        <v>282</v>
      </c>
      <c r="C290" s="20">
        <f t="shared" si="28"/>
        <v>52413</v>
      </c>
      <c r="D290" s="61"/>
      <c r="E290" s="9" t="str">
        <f>IFERROR(IF(H289=0,"",H289*('Loan Details'!$D$10/12)),"")</f>
        <v/>
      </c>
      <c r="F290" s="9">
        <f>IFERROR(INDEX(INDEX('Loan Details'!$C$16:$D$27,,1),MATCH($C290,INDEX('Loan Details'!$C$16:$D$27,,2),0),1),0)</f>
        <v>0</v>
      </c>
      <c r="G290" s="9" t="str">
        <f t="shared" si="29"/>
        <v/>
      </c>
      <c r="H290" s="9" t="str">
        <f t="shared" si="30"/>
        <v/>
      </c>
      <c r="I290" s="61"/>
      <c r="J290" s="9" t="str">
        <f>IFERROR(IF(M289=0,"",M289*('Loan Details'!$G$10/12)),"")</f>
        <v/>
      </c>
      <c r="K290" s="9">
        <f>IFERROR(INDEX(INDEX('Loan Details'!$F$16:$G$27,,1),MATCH($C290,INDEX('Loan Details'!$F$16:$G$27,,2),0),1),0)</f>
        <v>0</v>
      </c>
      <c r="L290" s="9" t="str">
        <f t="shared" si="31"/>
        <v/>
      </c>
      <c r="M290" s="9" t="str">
        <f t="shared" si="32"/>
        <v/>
      </c>
      <c r="N290" s="61"/>
      <c r="O290" s="9" t="str">
        <f>IFERROR(IF(R289=0,"",R289*('Loan Details'!$J$10/12)),"")</f>
        <v/>
      </c>
      <c r="P290" s="9">
        <f>IFERROR(INDEX(INDEX('Loan Details'!$I$16:$J$27,,1),MATCH($C290,INDEX('Loan Details'!$I$16:$J$27,,2),0),1),0)</f>
        <v>0</v>
      </c>
      <c r="Q290" s="9" t="str">
        <f t="shared" si="33"/>
        <v/>
      </c>
      <c r="R290" s="9" t="str">
        <f t="shared" si="34"/>
        <v/>
      </c>
      <c r="S290" s="15"/>
    </row>
    <row r="291" spans="1:19" ht="20.25" thickTop="1" thickBot="1">
      <c r="A291" s="15"/>
      <c r="B291" s="3">
        <v>283</v>
      </c>
      <c r="C291" s="20">
        <f t="shared" si="28"/>
        <v>52444</v>
      </c>
      <c r="D291" s="61"/>
      <c r="E291" s="9" t="str">
        <f>IFERROR(IF(H290=0,"",H290*('Loan Details'!$D$10/12)),"")</f>
        <v/>
      </c>
      <c r="F291" s="9">
        <f>IFERROR(INDEX(INDEX('Loan Details'!$C$16:$D$27,,1),MATCH($C291,INDEX('Loan Details'!$C$16:$D$27,,2),0),1),0)</f>
        <v>0</v>
      </c>
      <c r="G291" s="9" t="str">
        <f t="shared" si="29"/>
        <v/>
      </c>
      <c r="H291" s="9" t="str">
        <f t="shared" si="30"/>
        <v/>
      </c>
      <c r="I291" s="61"/>
      <c r="J291" s="9" t="str">
        <f>IFERROR(IF(M290=0,"",M290*('Loan Details'!$G$10/12)),"")</f>
        <v/>
      </c>
      <c r="K291" s="9">
        <f>IFERROR(INDEX(INDEX('Loan Details'!$F$16:$G$27,,1),MATCH($C291,INDEX('Loan Details'!$F$16:$G$27,,2),0),1),0)</f>
        <v>0</v>
      </c>
      <c r="L291" s="9" t="str">
        <f t="shared" si="31"/>
        <v/>
      </c>
      <c r="M291" s="9" t="str">
        <f t="shared" si="32"/>
        <v/>
      </c>
      <c r="N291" s="61"/>
      <c r="O291" s="9" t="str">
        <f>IFERROR(IF(R290=0,"",R290*('Loan Details'!$J$10/12)),"")</f>
        <v/>
      </c>
      <c r="P291" s="9">
        <f>IFERROR(INDEX(INDEX('Loan Details'!$I$16:$J$27,,1),MATCH($C291,INDEX('Loan Details'!$I$16:$J$27,,2),0),1),0)</f>
        <v>0</v>
      </c>
      <c r="Q291" s="9" t="str">
        <f t="shared" si="33"/>
        <v/>
      </c>
      <c r="R291" s="9" t="str">
        <f t="shared" si="34"/>
        <v/>
      </c>
      <c r="S291" s="15"/>
    </row>
    <row r="292" spans="1:19" ht="20.25" thickTop="1" thickBot="1">
      <c r="A292" s="15"/>
      <c r="B292" s="3">
        <v>284</v>
      </c>
      <c r="C292" s="20">
        <f t="shared" si="28"/>
        <v>52475</v>
      </c>
      <c r="D292" s="61"/>
      <c r="E292" s="9" t="str">
        <f>IFERROR(IF(H291=0,"",H291*('Loan Details'!$D$10/12)),"")</f>
        <v/>
      </c>
      <c r="F292" s="9">
        <f>IFERROR(INDEX(INDEX('Loan Details'!$C$16:$D$27,,1),MATCH($C292,INDEX('Loan Details'!$C$16:$D$27,,2),0),1),0)</f>
        <v>0</v>
      </c>
      <c r="G292" s="9" t="str">
        <f t="shared" si="29"/>
        <v/>
      </c>
      <c r="H292" s="9" t="str">
        <f t="shared" si="30"/>
        <v/>
      </c>
      <c r="I292" s="61"/>
      <c r="J292" s="9" t="str">
        <f>IFERROR(IF(M291=0,"",M291*('Loan Details'!$G$10/12)),"")</f>
        <v/>
      </c>
      <c r="K292" s="9">
        <f>IFERROR(INDEX(INDEX('Loan Details'!$F$16:$G$27,,1),MATCH($C292,INDEX('Loan Details'!$F$16:$G$27,,2),0),1),0)</f>
        <v>0</v>
      </c>
      <c r="L292" s="9" t="str">
        <f t="shared" si="31"/>
        <v/>
      </c>
      <c r="M292" s="9" t="str">
        <f t="shared" si="32"/>
        <v/>
      </c>
      <c r="N292" s="61"/>
      <c r="O292" s="9" t="str">
        <f>IFERROR(IF(R291=0,"",R291*('Loan Details'!$J$10/12)),"")</f>
        <v/>
      </c>
      <c r="P292" s="9">
        <f>IFERROR(INDEX(INDEX('Loan Details'!$I$16:$J$27,,1),MATCH($C292,INDEX('Loan Details'!$I$16:$J$27,,2),0),1),0)</f>
        <v>0</v>
      </c>
      <c r="Q292" s="9" t="str">
        <f t="shared" si="33"/>
        <v/>
      </c>
      <c r="R292" s="9" t="str">
        <f t="shared" si="34"/>
        <v/>
      </c>
      <c r="S292" s="15"/>
    </row>
    <row r="293" spans="1:19" ht="20.25" thickTop="1" thickBot="1">
      <c r="A293" s="15"/>
      <c r="B293" s="3">
        <v>285</v>
      </c>
      <c r="C293" s="20">
        <f t="shared" si="28"/>
        <v>52505</v>
      </c>
      <c r="D293" s="61"/>
      <c r="E293" s="9" t="str">
        <f>IFERROR(IF(H292=0,"",H292*('Loan Details'!$D$10/12)),"")</f>
        <v/>
      </c>
      <c r="F293" s="9">
        <f>IFERROR(INDEX(INDEX('Loan Details'!$C$16:$D$27,,1),MATCH($C293,INDEX('Loan Details'!$C$16:$D$27,,2),0),1),0)</f>
        <v>0</v>
      </c>
      <c r="G293" s="9" t="str">
        <f t="shared" si="29"/>
        <v/>
      </c>
      <c r="H293" s="9" t="str">
        <f t="shared" si="30"/>
        <v/>
      </c>
      <c r="I293" s="61"/>
      <c r="J293" s="9" t="str">
        <f>IFERROR(IF(M292=0,"",M292*('Loan Details'!$G$10/12)),"")</f>
        <v/>
      </c>
      <c r="K293" s="9">
        <f>IFERROR(INDEX(INDEX('Loan Details'!$F$16:$G$27,,1),MATCH($C293,INDEX('Loan Details'!$F$16:$G$27,,2),0),1),0)</f>
        <v>0</v>
      </c>
      <c r="L293" s="9" t="str">
        <f t="shared" si="31"/>
        <v/>
      </c>
      <c r="M293" s="9" t="str">
        <f t="shared" si="32"/>
        <v/>
      </c>
      <c r="N293" s="61"/>
      <c r="O293" s="9" t="str">
        <f>IFERROR(IF(R292=0,"",R292*('Loan Details'!$J$10/12)),"")</f>
        <v/>
      </c>
      <c r="P293" s="9">
        <f>IFERROR(INDEX(INDEX('Loan Details'!$I$16:$J$27,,1),MATCH($C293,INDEX('Loan Details'!$I$16:$J$27,,2),0),1),0)</f>
        <v>0</v>
      </c>
      <c r="Q293" s="9" t="str">
        <f t="shared" si="33"/>
        <v/>
      </c>
      <c r="R293" s="9" t="str">
        <f t="shared" si="34"/>
        <v/>
      </c>
      <c r="S293" s="15"/>
    </row>
    <row r="294" spans="1:19" ht="20.25" thickTop="1" thickBot="1">
      <c r="A294" s="15"/>
      <c r="B294" s="3">
        <v>286</v>
      </c>
      <c r="C294" s="20">
        <f t="shared" si="28"/>
        <v>52536</v>
      </c>
      <c r="D294" s="61"/>
      <c r="E294" s="9" t="str">
        <f>IFERROR(IF(H293=0,"",H293*('Loan Details'!$D$10/12)),"")</f>
        <v/>
      </c>
      <c r="F294" s="9">
        <f>IFERROR(INDEX(INDEX('Loan Details'!$C$16:$D$27,,1),MATCH($C294,INDEX('Loan Details'!$C$16:$D$27,,2),0),1),0)</f>
        <v>0</v>
      </c>
      <c r="G294" s="9" t="str">
        <f t="shared" si="29"/>
        <v/>
      </c>
      <c r="H294" s="9" t="str">
        <f t="shared" si="30"/>
        <v/>
      </c>
      <c r="I294" s="61"/>
      <c r="J294" s="9" t="str">
        <f>IFERROR(IF(M293=0,"",M293*('Loan Details'!$G$10/12)),"")</f>
        <v/>
      </c>
      <c r="K294" s="9">
        <f>IFERROR(INDEX(INDEX('Loan Details'!$F$16:$G$27,,1),MATCH($C294,INDEX('Loan Details'!$F$16:$G$27,,2),0),1),0)</f>
        <v>0</v>
      </c>
      <c r="L294" s="9" t="str">
        <f t="shared" si="31"/>
        <v/>
      </c>
      <c r="M294" s="9" t="str">
        <f t="shared" si="32"/>
        <v/>
      </c>
      <c r="N294" s="61"/>
      <c r="O294" s="9" t="str">
        <f>IFERROR(IF(R293=0,"",R293*('Loan Details'!$J$10/12)),"")</f>
        <v/>
      </c>
      <c r="P294" s="9">
        <f>IFERROR(INDEX(INDEX('Loan Details'!$I$16:$J$27,,1),MATCH($C294,INDEX('Loan Details'!$I$16:$J$27,,2),0),1),0)</f>
        <v>0</v>
      </c>
      <c r="Q294" s="9" t="str">
        <f t="shared" si="33"/>
        <v/>
      </c>
      <c r="R294" s="9" t="str">
        <f t="shared" si="34"/>
        <v/>
      </c>
      <c r="S294" s="15"/>
    </row>
    <row r="295" spans="1:19" ht="20.25" thickTop="1" thickBot="1">
      <c r="A295" s="15"/>
      <c r="B295" s="3">
        <v>287</v>
      </c>
      <c r="C295" s="20">
        <f t="shared" si="28"/>
        <v>52566</v>
      </c>
      <c r="D295" s="61"/>
      <c r="E295" s="9" t="str">
        <f>IFERROR(IF(H294=0,"",H294*('Loan Details'!$D$10/12)),"")</f>
        <v/>
      </c>
      <c r="F295" s="9">
        <f>IFERROR(INDEX(INDEX('Loan Details'!$C$16:$D$27,,1),MATCH($C295,INDEX('Loan Details'!$C$16:$D$27,,2),0),1),0)</f>
        <v>0</v>
      </c>
      <c r="G295" s="9" t="str">
        <f t="shared" si="29"/>
        <v/>
      </c>
      <c r="H295" s="9" t="str">
        <f t="shared" si="30"/>
        <v/>
      </c>
      <c r="I295" s="61"/>
      <c r="J295" s="9" t="str">
        <f>IFERROR(IF(M294=0,"",M294*('Loan Details'!$G$10/12)),"")</f>
        <v/>
      </c>
      <c r="K295" s="9">
        <f>IFERROR(INDEX(INDEX('Loan Details'!$F$16:$G$27,,1),MATCH($C295,INDEX('Loan Details'!$F$16:$G$27,,2),0),1),0)</f>
        <v>0</v>
      </c>
      <c r="L295" s="9" t="str">
        <f t="shared" si="31"/>
        <v/>
      </c>
      <c r="M295" s="9" t="str">
        <f t="shared" si="32"/>
        <v/>
      </c>
      <c r="N295" s="61"/>
      <c r="O295" s="9" t="str">
        <f>IFERROR(IF(R294=0,"",R294*('Loan Details'!$J$10/12)),"")</f>
        <v/>
      </c>
      <c r="P295" s="9">
        <f>IFERROR(INDEX(INDEX('Loan Details'!$I$16:$J$27,,1),MATCH($C295,INDEX('Loan Details'!$I$16:$J$27,,2),0),1),0)</f>
        <v>0</v>
      </c>
      <c r="Q295" s="9" t="str">
        <f t="shared" si="33"/>
        <v/>
      </c>
      <c r="R295" s="9" t="str">
        <f t="shared" si="34"/>
        <v/>
      </c>
      <c r="S295" s="15"/>
    </row>
    <row r="296" spans="1:19" ht="20.25" thickTop="1" thickBot="1">
      <c r="A296" s="15"/>
      <c r="B296" s="3">
        <v>288</v>
      </c>
      <c r="C296" s="20">
        <f t="shared" si="28"/>
        <v>52597</v>
      </c>
      <c r="D296" s="61"/>
      <c r="E296" s="9" t="str">
        <f>IFERROR(IF(H295=0,"",H295*('Loan Details'!$D$10/12)),"")</f>
        <v/>
      </c>
      <c r="F296" s="9">
        <f>IFERROR(INDEX(INDEX('Loan Details'!$C$16:$D$27,,1),MATCH($C296,INDEX('Loan Details'!$C$16:$D$27,,2),0),1),0)</f>
        <v>0</v>
      </c>
      <c r="G296" s="9" t="str">
        <f t="shared" si="29"/>
        <v/>
      </c>
      <c r="H296" s="9" t="str">
        <f t="shared" si="30"/>
        <v/>
      </c>
      <c r="I296" s="61"/>
      <c r="J296" s="9" t="str">
        <f>IFERROR(IF(M295=0,"",M295*('Loan Details'!$G$10/12)),"")</f>
        <v/>
      </c>
      <c r="K296" s="9">
        <f>IFERROR(INDEX(INDEX('Loan Details'!$F$16:$G$27,,1),MATCH($C296,INDEX('Loan Details'!$F$16:$G$27,,2),0),1),0)</f>
        <v>0</v>
      </c>
      <c r="L296" s="9" t="str">
        <f t="shared" si="31"/>
        <v/>
      </c>
      <c r="M296" s="9" t="str">
        <f t="shared" si="32"/>
        <v/>
      </c>
      <c r="N296" s="61"/>
      <c r="O296" s="9" t="str">
        <f>IFERROR(IF(R295=0,"",R295*('Loan Details'!$J$10/12)),"")</f>
        <v/>
      </c>
      <c r="P296" s="9">
        <f>IFERROR(INDEX(INDEX('Loan Details'!$I$16:$J$27,,1),MATCH($C296,INDEX('Loan Details'!$I$16:$J$27,,2),0),1),0)</f>
        <v>0</v>
      </c>
      <c r="Q296" s="9" t="str">
        <f t="shared" si="33"/>
        <v/>
      </c>
      <c r="R296" s="9" t="str">
        <f t="shared" si="34"/>
        <v/>
      </c>
      <c r="S296" s="15"/>
    </row>
    <row r="297" spans="1:19" ht="20.25" thickTop="1" thickBot="1">
      <c r="A297" s="15"/>
      <c r="B297" s="3">
        <v>289</v>
      </c>
      <c r="C297" s="20">
        <f t="shared" si="28"/>
        <v>52628</v>
      </c>
      <c r="D297" s="61"/>
      <c r="E297" s="9" t="str">
        <f>IFERROR(IF(H296=0,"",H296*('Loan Details'!$D$10/12)),"")</f>
        <v/>
      </c>
      <c r="F297" s="9">
        <f>IFERROR(INDEX(INDEX('Loan Details'!$C$16:$D$27,,1),MATCH($C297,INDEX('Loan Details'!$C$16:$D$27,,2),0),1),0)</f>
        <v>0</v>
      </c>
      <c r="G297" s="9" t="str">
        <f t="shared" si="29"/>
        <v/>
      </c>
      <c r="H297" s="9" t="str">
        <f t="shared" si="30"/>
        <v/>
      </c>
      <c r="I297" s="61"/>
      <c r="J297" s="9" t="str">
        <f>IFERROR(IF(M296=0,"",M296*('Loan Details'!$G$10/12)),"")</f>
        <v/>
      </c>
      <c r="K297" s="9">
        <f>IFERROR(INDEX(INDEX('Loan Details'!$F$16:$G$27,,1),MATCH($C297,INDEX('Loan Details'!$F$16:$G$27,,2),0),1),0)</f>
        <v>0</v>
      </c>
      <c r="L297" s="9" t="str">
        <f t="shared" si="31"/>
        <v/>
      </c>
      <c r="M297" s="9" t="str">
        <f t="shared" si="32"/>
        <v/>
      </c>
      <c r="N297" s="61"/>
      <c r="O297" s="9" t="str">
        <f>IFERROR(IF(R296=0,"",R296*('Loan Details'!$J$10/12)),"")</f>
        <v/>
      </c>
      <c r="P297" s="9">
        <f>IFERROR(INDEX(INDEX('Loan Details'!$I$16:$J$27,,1),MATCH($C297,INDEX('Loan Details'!$I$16:$J$27,,2),0),1),0)</f>
        <v>0</v>
      </c>
      <c r="Q297" s="9" t="str">
        <f t="shared" si="33"/>
        <v/>
      </c>
      <c r="R297" s="9" t="str">
        <f t="shared" si="34"/>
        <v/>
      </c>
      <c r="S297" s="15"/>
    </row>
    <row r="298" spans="1:19" ht="20.25" thickTop="1" thickBot="1">
      <c r="A298" s="15"/>
      <c r="B298" s="3">
        <v>290</v>
      </c>
      <c r="C298" s="20">
        <f t="shared" si="28"/>
        <v>52657</v>
      </c>
      <c r="D298" s="61"/>
      <c r="E298" s="9" t="str">
        <f>IFERROR(IF(H297=0,"",H297*('Loan Details'!$D$10/12)),"")</f>
        <v/>
      </c>
      <c r="F298" s="9">
        <f>IFERROR(INDEX(INDEX('Loan Details'!$C$16:$D$27,,1),MATCH($C298,INDEX('Loan Details'!$C$16:$D$27,,2),0),1),0)</f>
        <v>0</v>
      </c>
      <c r="G298" s="9" t="str">
        <f t="shared" si="29"/>
        <v/>
      </c>
      <c r="H298" s="9" t="str">
        <f t="shared" si="30"/>
        <v/>
      </c>
      <c r="I298" s="61"/>
      <c r="J298" s="9" t="str">
        <f>IFERROR(IF(M297=0,"",M297*('Loan Details'!$G$10/12)),"")</f>
        <v/>
      </c>
      <c r="K298" s="9">
        <f>IFERROR(INDEX(INDEX('Loan Details'!$F$16:$G$27,,1),MATCH($C298,INDEX('Loan Details'!$F$16:$G$27,,2),0),1),0)</f>
        <v>0</v>
      </c>
      <c r="L298" s="9" t="str">
        <f t="shared" si="31"/>
        <v/>
      </c>
      <c r="M298" s="9" t="str">
        <f t="shared" si="32"/>
        <v/>
      </c>
      <c r="N298" s="61"/>
      <c r="O298" s="9" t="str">
        <f>IFERROR(IF(R297=0,"",R297*('Loan Details'!$J$10/12)),"")</f>
        <v/>
      </c>
      <c r="P298" s="9">
        <f>IFERROR(INDEX(INDEX('Loan Details'!$I$16:$J$27,,1),MATCH($C298,INDEX('Loan Details'!$I$16:$J$27,,2),0),1),0)</f>
        <v>0</v>
      </c>
      <c r="Q298" s="9" t="str">
        <f t="shared" si="33"/>
        <v/>
      </c>
      <c r="R298" s="9" t="str">
        <f t="shared" si="34"/>
        <v/>
      </c>
      <c r="S298" s="15"/>
    </row>
    <row r="299" spans="1:19" ht="20.25" thickTop="1" thickBot="1">
      <c r="A299" s="15"/>
      <c r="B299" s="3">
        <v>291</v>
      </c>
      <c r="C299" s="20">
        <f t="shared" si="28"/>
        <v>52688</v>
      </c>
      <c r="D299" s="61"/>
      <c r="E299" s="9" t="str">
        <f>IFERROR(IF(H298=0,"",H298*('Loan Details'!$D$10/12)),"")</f>
        <v/>
      </c>
      <c r="F299" s="9">
        <f>IFERROR(INDEX(INDEX('Loan Details'!$C$16:$D$27,,1),MATCH($C299,INDEX('Loan Details'!$C$16:$D$27,,2),0),1),0)</f>
        <v>0</v>
      </c>
      <c r="G299" s="9" t="str">
        <f t="shared" si="29"/>
        <v/>
      </c>
      <c r="H299" s="9" t="str">
        <f t="shared" si="30"/>
        <v/>
      </c>
      <c r="I299" s="61"/>
      <c r="J299" s="9" t="str">
        <f>IFERROR(IF(M298=0,"",M298*('Loan Details'!$G$10/12)),"")</f>
        <v/>
      </c>
      <c r="K299" s="9">
        <f>IFERROR(INDEX(INDEX('Loan Details'!$F$16:$G$27,,1),MATCH($C299,INDEX('Loan Details'!$F$16:$G$27,,2),0),1),0)</f>
        <v>0</v>
      </c>
      <c r="L299" s="9" t="str">
        <f t="shared" si="31"/>
        <v/>
      </c>
      <c r="M299" s="9" t="str">
        <f t="shared" si="32"/>
        <v/>
      </c>
      <c r="N299" s="61"/>
      <c r="O299" s="9" t="str">
        <f>IFERROR(IF(R298=0,"",R298*('Loan Details'!$J$10/12)),"")</f>
        <v/>
      </c>
      <c r="P299" s="9">
        <f>IFERROR(INDEX(INDEX('Loan Details'!$I$16:$J$27,,1),MATCH($C299,INDEX('Loan Details'!$I$16:$J$27,,2),0),1),0)</f>
        <v>0</v>
      </c>
      <c r="Q299" s="9" t="str">
        <f t="shared" si="33"/>
        <v/>
      </c>
      <c r="R299" s="9" t="str">
        <f t="shared" si="34"/>
        <v/>
      </c>
      <c r="S299" s="15"/>
    </row>
    <row r="300" spans="1:19" ht="20.25" thickTop="1" thickBot="1">
      <c r="A300" s="15"/>
      <c r="B300" s="3">
        <v>292</v>
      </c>
      <c r="C300" s="20">
        <f t="shared" si="28"/>
        <v>52718</v>
      </c>
      <c r="D300" s="61"/>
      <c r="E300" s="9" t="str">
        <f>IFERROR(IF(H299=0,"",H299*('Loan Details'!$D$10/12)),"")</f>
        <v/>
      </c>
      <c r="F300" s="9">
        <f>IFERROR(INDEX(INDEX('Loan Details'!$C$16:$D$27,,1),MATCH($C300,INDEX('Loan Details'!$C$16:$D$27,,2),0),1),0)</f>
        <v>0</v>
      </c>
      <c r="G300" s="9" t="str">
        <f t="shared" si="29"/>
        <v/>
      </c>
      <c r="H300" s="9" t="str">
        <f t="shared" si="30"/>
        <v/>
      </c>
      <c r="I300" s="61"/>
      <c r="J300" s="9" t="str">
        <f>IFERROR(IF(M299=0,"",M299*('Loan Details'!$G$10/12)),"")</f>
        <v/>
      </c>
      <c r="K300" s="9">
        <f>IFERROR(INDEX(INDEX('Loan Details'!$F$16:$G$27,,1),MATCH($C300,INDEX('Loan Details'!$F$16:$G$27,,2),0),1),0)</f>
        <v>0</v>
      </c>
      <c r="L300" s="9" t="str">
        <f t="shared" si="31"/>
        <v/>
      </c>
      <c r="M300" s="9" t="str">
        <f t="shared" si="32"/>
        <v/>
      </c>
      <c r="N300" s="61"/>
      <c r="O300" s="9" t="str">
        <f>IFERROR(IF(R299=0,"",R299*('Loan Details'!$J$10/12)),"")</f>
        <v/>
      </c>
      <c r="P300" s="9">
        <f>IFERROR(INDEX(INDEX('Loan Details'!$I$16:$J$27,,1),MATCH($C300,INDEX('Loan Details'!$I$16:$J$27,,2),0),1),0)</f>
        <v>0</v>
      </c>
      <c r="Q300" s="9" t="str">
        <f t="shared" si="33"/>
        <v/>
      </c>
      <c r="R300" s="9" t="str">
        <f t="shared" si="34"/>
        <v/>
      </c>
      <c r="S300" s="15"/>
    </row>
    <row r="301" spans="1:19" ht="20.25" thickTop="1" thickBot="1">
      <c r="A301" s="15"/>
      <c r="B301" s="3">
        <v>293</v>
      </c>
      <c r="C301" s="20">
        <f t="shared" si="28"/>
        <v>52749</v>
      </c>
      <c r="D301" s="61"/>
      <c r="E301" s="9" t="str">
        <f>IFERROR(IF(H300=0,"",H300*('Loan Details'!$D$10/12)),"")</f>
        <v/>
      </c>
      <c r="F301" s="9">
        <f>IFERROR(INDEX(INDEX('Loan Details'!$C$16:$D$27,,1),MATCH($C301,INDEX('Loan Details'!$C$16:$D$27,,2),0),1),0)</f>
        <v>0</v>
      </c>
      <c r="G301" s="9" t="str">
        <f t="shared" si="29"/>
        <v/>
      </c>
      <c r="H301" s="9" t="str">
        <f t="shared" si="30"/>
        <v/>
      </c>
      <c r="I301" s="61"/>
      <c r="J301" s="9" t="str">
        <f>IFERROR(IF(M300=0,"",M300*('Loan Details'!$G$10/12)),"")</f>
        <v/>
      </c>
      <c r="K301" s="9">
        <f>IFERROR(INDEX(INDEX('Loan Details'!$F$16:$G$27,,1),MATCH($C301,INDEX('Loan Details'!$F$16:$G$27,,2),0),1),0)</f>
        <v>0</v>
      </c>
      <c r="L301" s="9" t="str">
        <f t="shared" si="31"/>
        <v/>
      </c>
      <c r="M301" s="9" t="str">
        <f t="shared" si="32"/>
        <v/>
      </c>
      <c r="N301" s="61"/>
      <c r="O301" s="9" t="str">
        <f>IFERROR(IF(R300=0,"",R300*('Loan Details'!$J$10/12)),"")</f>
        <v/>
      </c>
      <c r="P301" s="9">
        <f>IFERROR(INDEX(INDEX('Loan Details'!$I$16:$J$27,,1),MATCH($C301,INDEX('Loan Details'!$I$16:$J$27,,2),0),1),0)</f>
        <v>0</v>
      </c>
      <c r="Q301" s="9" t="str">
        <f t="shared" si="33"/>
        <v/>
      </c>
      <c r="R301" s="9" t="str">
        <f t="shared" si="34"/>
        <v/>
      </c>
      <c r="S301" s="15"/>
    </row>
    <row r="302" spans="1:19" ht="20.25" thickTop="1" thickBot="1">
      <c r="A302" s="15"/>
      <c r="B302" s="3">
        <v>294</v>
      </c>
      <c r="C302" s="20">
        <f t="shared" si="28"/>
        <v>52779</v>
      </c>
      <c r="D302" s="61"/>
      <c r="E302" s="9" t="str">
        <f>IFERROR(IF(H301=0,"",H301*('Loan Details'!$D$10/12)),"")</f>
        <v/>
      </c>
      <c r="F302" s="9">
        <f>IFERROR(INDEX(INDEX('Loan Details'!$C$16:$D$27,,1),MATCH($C302,INDEX('Loan Details'!$C$16:$D$27,,2),0),1),0)</f>
        <v>0</v>
      </c>
      <c r="G302" s="9" t="str">
        <f t="shared" si="29"/>
        <v/>
      </c>
      <c r="H302" s="9" t="str">
        <f t="shared" si="30"/>
        <v/>
      </c>
      <c r="I302" s="61"/>
      <c r="J302" s="9" t="str">
        <f>IFERROR(IF(M301=0,"",M301*('Loan Details'!$G$10/12)),"")</f>
        <v/>
      </c>
      <c r="K302" s="9">
        <f>IFERROR(INDEX(INDEX('Loan Details'!$F$16:$G$27,,1),MATCH($C302,INDEX('Loan Details'!$F$16:$G$27,,2),0),1),0)</f>
        <v>0</v>
      </c>
      <c r="L302" s="9" t="str">
        <f t="shared" si="31"/>
        <v/>
      </c>
      <c r="M302" s="9" t="str">
        <f t="shared" si="32"/>
        <v/>
      </c>
      <c r="N302" s="61"/>
      <c r="O302" s="9" t="str">
        <f>IFERROR(IF(R301=0,"",R301*('Loan Details'!$J$10/12)),"")</f>
        <v/>
      </c>
      <c r="P302" s="9">
        <f>IFERROR(INDEX(INDEX('Loan Details'!$I$16:$J$27,,1),MATCH($C302,INDEX('Loan Details'!$I$16:$J$27,,2),0),1),0)</f>
        <v>0</v>
      </c>
      <c r="Q302" s="9" t="str">
        <f t="shared" si="33"/>
        <v/>
      </c>
      <c r="R302" s="9" t="str">
        <f t="shared" si="34"/>
        <v/>
      </c>
      <c r="S302" s="15"/>
    </row>
    <row r="303" spans="1:19" ht="20.25" thickTop="1" thickBot="1">
      <c r="A303" s="15"/>
      <c r="B303" s="3">
        <v>295</v>
      </c>
      <c r="C303" s="20">
        <f t="shared" si="28"/>
        <v>52810</v>
      </c>
      <c r="D303" s="61"/>
      <c r="E303" s="9" t="str">
        <f>IFERROR(IF(H302=0,"",H302*('Loan Details'!$D$10/12)),"")</f>
        <v/>
      </c>
      <c r="F303" s="9">
        <f>IFERROR(INDEX(INDEX('Loan Details'!$C$16:$D$27,,1),MATCH($C303,INDEX('Loan Details'!$C$16:$D$27,,2),0),1),0)</f>
        <v>0</v>
      </c>
      <c r="G303" s="9" t="str">
        <f t="shared" si="29"/>
        <v/>
      </c>
      <c r="H303" s="9" t="str">
        <f t="shared" si="30"/>
        <v/>
      </c>
      <c r="I303" s="61"/>
      <c r="J303" s="9" t="str">
        <f>IFERROR(IF(M302=0,"",M302*('Loan Details'!$G$10/12)),"")</f>
        <v/>
      </c>
      <c r="K303" s="9">
        <f>IFERROR(INDEX(INDEX('Loan Details'!$F$16:$G$27,,1),MATCH($C303,INDEX('Loan Details'!$F$16:$G$27,,2),0),1),0)</f>
        <v>0</v>
      </c>
      <c r="L303" s="9" t="str">
        <f t="shared" si="31"/>
        <v/>
      </c>
      <c r="M303" s="9" t="str">
        <f t="shared" si="32"/>
        <v/>
      </c>
      <c r="N303" s="61"/>
      <c r="O303" s="9" t="str">
        <f>IFERROR(IF(R302=0,"",R302*('Loan Details'!$J$10/12)),"")</f>
        <v/>
      </c>
      <c r="P303" s="9">
        <f>IFERROR(INDEX(INDEX('Loan Details'!$I$16:$J$27,,1),MATCH($C303,INDEX('Loan Details'!$I$16:$J$27,,2),0),1),0)</f>
        <v>0</v>
      </c>
      <c r="Q303" s="9" t="str">
        <f t="shared" si="33"/>
        <v/>
      </c>
      <c r="R303" s="9" t="str">
        <f t="shared" si="34"/>
        <v/>
      </c>
      <c r="S303" s="15"/>
    </row>
    <row r="304" spans="1:19" ht="20.25" thickTop="1" thickBot="1">
      <c r="A304" s="15"/>
      <c r="B304" s="3">
        <v>296</v>
      </c>
      <c r="C304" s="20">
        <f t="shared" si="28"/>
        <v>52841</v>
      </c>
      <c r="D304" s="61"/>
      <c r="E304" s="9" t="str">
        <f>IFERROR(IF(H303=0,"",H303*('Loan Details'!$D$10/12)),"")</f>
        <v/>
      </c>
      <c r="F304" s="9">
        <f>IFERROR(INDEX(INDEX('Loan Details'!$C$16:$D$27,,1),MATCH($C304,INDEX('Loan Details'!$C$16:$D$27,,2),0),1),0)</f>
        <v>0</v>
      </c>
      <c r="G304" s="9" t="str">
        <f t="shared" si="29"/>
        <v/>
      </c>
      <c r="H304" s="9" t="str">
        <f t="shared" si="30"/>
        <v/>
      </c>
      <c r="I304" s="61"/>
      <c r="J304" s="9" t="str">
        <f>IFERROR(IF(M303=0,"",M303*('Loan Details'!$G$10/12)),"")</f>
        <v/>
      </c>
      <c r="K304" s="9">
        <f>IFERROR(INDEX(INDEX('Loan Details'!$F$16:$G$27,,1),MATCH($C304,INDEX('Loan Details'!$F$16:$G$27,,2),0),1),0)</f>
        <v>0</v>
      </c>
      <c r="L304" s="9" t="str">
        <f t="shared" si="31"/>
        <v/>
      </c>
      <c r="M304" s="9" t="str">
        <f t="shared" si="32"/>
        <v/>
      </c>
      <c r="N304" s="61"/>
      <c r="O304" s="9" t="str">
        <f>IFERROR(IF(R303=0,"",R303*('Loan Details'!$J$10/12)),"")</f>
        <v/>
      </c>
      <c r="P304" s="9">
        <f>IFERROR(INDEX(INDEX('Loan Details'!$I$16:$J$27,,1),MATCH($C304,INDEX('Loan Details'!$I$16:$J$27,,2),0),1),0)</f>
        <v>0</v>
      </c>
      <c r="Q304" s="9" t="str">
        <f t="shared" si="33"/>
        <v/>
      </c>
      <c r="R304" s="9" t="str">
        <f t="shared" si="34"/>
        <v/>
      </c>
      <c r="S304" s="15"/>
    </row>
    <row r="305" spans="1:19" ht="20.25" thickTop="1" thickBot="1">
      <c r="A305" s="15"/>
      <c r="B305" s="3">
        <v>297</v>
      </c>
      <c r="C305" s="20">
        <f t="shared" si="28"/>
        <v>52871</v>
      </c>
      <c r="D305" s="61"/>
      <c r="E305" s="9" t="str">
        <f>IFERROR(IF(H304=0,"",H304*('Loan Details'!$D$10/12)),"")</f>
        <v/>
      </c>
      <c r="F305" s="9">
        <f>IFERROR(INDEX(INDEX('Loan Details'!$C$16:$D$27,,1),MATCH($C305,INDEX('Loan Details'!$C$16:$D$27,,2),0),1),0)</f>
        <v>0</v>
      </c>
      <c r="G305" s="9" t="str">
        <f t="shared" si="29"/>
        <v/>
      </c>
      <c r="H305" s="9" t="str">
        <f t="shared" si="30"/>
        <v/>
      </c>
      <c r="I305" s="61"/>
      <c r="J305" s="9" t="str">
        <f>IFERROR(IF(M304=0,"",M304*('Loan Details'!$G$10/12)),"")</f>
        <v/>
      </c>
      <c r="K305" s="9">
        <f>IFERROR(INDEX(INDEX('Loan Details'!$F$16:$G$27,,1),MATCH($C305,INDEX('Loan Details'!$F$16:$G$27,,2),0),1),0)</f>
        <v>0</v>
      </c>
      <c r="L305" s="9" t="str">
        <f t="shared" si="31"/>
        <v/>
      </c>
      <c r="M305" s="9" t="str">
        <f t="shared" si="32"/>
        <v/>
      </c>
      <c r="N305" s="61"/>
      <c r="O305" s="9" t="str">
        <f>IFERROR(IF(R304=0,"",R304*('Loan Details'!$J$10/12)),"")</f>
        <v/>
      </c>
      <c r="P305" s="9">
        <f>IFERROR(INDEX(INDEX('Loan Details'!$I$16:$J$27,,1),MATCH($C305,INDEX('Loan Details'!$I$16:$J$27,,2),0),1),0)</f>
        <v>0</v>
      </c>
      <c r="Q305" s="9" t="str">
        <f t="shared" si="33"/>
        <v/>
      </c>
      <c r="R305" s="9" t="str">
        <f t="shared" si="34"/>
        <v/>
      </c>
      <c r="S305" s="15"/>
    </row>
    <row r="306" spans="1:19" ht="20.25" thickTop="1" thickBot="1">
      <c r="A306" s="15"/>
      <c r="B306" s="3">
        <v>298</v>
      </c>
      <c r="C306" s="20">
        <f t="shared" si="28"/>
        <v>52902</v>
      </c>
      <c r="D306" s="61"/>
      <c r="E306" s="9" t="str">
        <f>IFERROR(IF(H305=0,"",H305*('Loan Details'!$D$10/12)),"")</f>
        <v/>
      </c>
      <c r="F306" s="9">
        <f>IFERROR(INDEX(INDEX('Loan Details'!$C$16:$D$27,,1),MATCH($C306,INDEX('Loan Details'!$C$16:$D$27,,2),0),1),0)</f>
        <v>0</v>
      </c>
      <c r="G306" s="9" t="str">
        <f t="shared" si="29"/>
        <v/>
      </c>
      <c r="H306" s="9" t="str">
        <f t="shared" si="30"/>
        <v/>
      </c>
      <c r="I306" s="61"/>
      <c r="J306" s="9" t="str">
        <f>IFERROR(IF(M305=0,"",M305*('Loan Details'!$G$10/12)),"")</f>
        <v/>
      </c>
      <c r="K306" s="9">
        <f>IFERROR(INDEX(INDEX('Loan Details'!$F$16:$G$27,,1),MATCH($C306,INDEX('Loan Details'!$F$16:$G$27,,2),0),1),0)</f>
        <v>0</v>
      </c>
      <c r="L306" s="9" t="str">
        <f t="shared" si="31"/>
        <v/>
      </c>
      <c r="M306" s="9" t="str">
        <f t="shared" si="32"/>
        <v/>
      </c>
      <c r="N306" s="61"/>
      <c r="O306" s="9" t="str">
        <f>IFERROR(IF(R305=0,"",R305*('Loan Details'!$J$10/12)),"")</f>
        <v/>
      </c>
      <c r="P306" s="9">
        <f>IFERROR(INDEX(INDEX('Loan Details'!$I$16:$J$27,,1),MATCH($C306,INDEX('Loan Details'!$I$16:$J$27,,2),0),1),0)</f>
        <v>0</v>
      </c>
      <c r="Q306" s="9" t="str">
        <f t="shared" si="33"/>
        <v/>
      </c>
      <c r="R306" s="9" t="str">
        <f t="shared" si="34"/>
        <v/>
      </c>
      <c r="S306" s="15"/>
    </row>
    <row r="307" spans="1:19" ht="20.25" thickTop="1" thickBot="1">
      <c r="A307" s="15"/>
      <c r="B307" s="3">
        <v>299</v>
      </c>
      <c r="C307" s="20">
        <f t="shared" si="28"/>
        <v>52932</v>
      </c>
      <c r="D307" s="61"/>
      <c r="E307" s="9" t="str">
        <f>IFERROR(IF(H306=0,"",H306*('Loan Details'!$D$10/12)),"")</f>
        <v/>
      </c>
      <c r="F307" s="9">
        <f>IFERROR(INDEX(INDEX('Loan Details'!$C$16:$D$27,,1),MATCH($C307,INDEX('Loan Details'!$C$16:$D$27,,2),0),1),0)</f>
        <v>0</v>
      </c>
      <c r="G307" s="9" t="str">
        <f t="shared" si="29"/>
        <v/>
      </c>
      <c r="H307" s="9" t="str">
        <f t="shared" si="30"/>
        <v/>
      </c>
      <c r="I307" s="61"/>
      <c r="J307" s="9" t="str">
        <f>IFERROR(IF(M306=0,"",M306*('Loan Details'!$G$10/12)),"")</f>
        <v/>
      </c>
      <c r="K307" s="9">
        <f>IFERROR(INDEX(INDEX('Loan Details'!$F$16:$G$27,,1),MATCH($C307,INDEX('Loan Details'!$F$16:$G$27,,2),0),1),0)</f>
        <v>0</v>
      </c>
      <c r="L307" s="9" t="str">
        <f t="shared" si="31"/>
        <v/>
      </c>
      <c r="M307" s="9" t="str">
        <f t="shared" si="32"/>
        <v/>
      </c>
      <c r="N307" s="61"/>
      <c r="O307" s="9" t="str">
        <f>IFERROR(IF(R306=0,"",R306*('Loan Details'!$J$10/12)),"")</f>
        <v/>
      </c>
      <c r="P307" s="9">
        <f>IFERROR(INDEX(INDEX('Loan Details'!$I$16:$J$27,,1),MATCH($C307,INDEX('Loan Details'!$I$16:$J$27,,2),0),1),0)</f>
        <v>0</v>
      </c>
      <c r="Q307" s="9" t="str">
        <f t="shared" si="33"/>
        <v/>
      </c>
      <c r="R307" s="9" t="str">
        <f t="shared" si="34"/>
        <v/>
      </c>
      <c r="S307" s="15"/>
    </row>
    <row r="308" spans="1:19" ht="20.25" thickTop="1" thickBot="1">
      <c r="A308" s="15"/>
      <c r="B308" s="3">
        <v>300</v>
      </c>
      <c r="C308" s="20">
        <f t="shared" si="28"/>
        <v>52963</v>
      </c>
      <c r="D308" s="61"/>
      <c r="E308" s="9" t="str">
        <f>IFERROR(IF(H307=0,"",H307*('Loan Details'!$D$10/12)),"")</f>
        <v/>
      </c>
      <c r="F308" s="9">
        <f>IFERROR(INDEX(INDEX('Loan Details'!$C$16:$D$27,,1),MATCH($C308,INDEX('Loan Details'!$C$16:$D$27,,2),0),1),0)</f>
        <v>0</v>
      </c>
      <c r="G308" s="9" t="str">
        <f t="shared" si="29"/>
        <v/>
      </c>
      <c r="H308" s="9" t="str">
        <f t="shared" si="30"/>
        <v/>
      </c>
      <c r="I308" s="61"/>
      <c r="J308" s="9" t="str">
        <f>IFERROR(IF(M307=0,"",M307*('Loan Details'!$G$10/12)),"")</f>
        <v/>
      </c>
      <c r="K308" s="9">
        <f>IFERROR(INDEX(INDEX('Loan Details'!$F$16:$G$27,,1),MATCH($C308,INDEX('Loan Details'!$F$16:$G$27,,2),0),1),0)</f>
        <v>0</v>
      </c>
      <c r="L308" s="9" t="str">
        <f t="shared" si="31"/>
        <v/>
      </c>
      <c r="M308" s="9" t="str">
        <f t="shared" si="32"/>
        <v/>
      </c>
      <c r="N308" s="61"/>
      <c r="O308" s="9" t="str">
        <f>IFERROR(IF(R307=0,"",R307*('Loan Details'!$J$10/12)),"")</f>
        <v/>
      </c>
      <c r="P308" s="9">
        <f>IFERROR(INDEX(INDEX('Loan Details'!$I$16:$J$27,,1),MATCH($C308,INDEX('Loan Details'!$I$16:$J$27,,2),0),1),0)</f>
        <v>0</v>
      </c>
      <c r="Q308" s="9" t="str">
        <f t="shared" si="33"/>
        <v/>
      </c>
      <c r="R308" s="9" t="str">
        <f t="shared" si="34"/>
        <v/>
      </c>
      <c r="S308" s="15"/>
    </row>
    <row r="309" spans="1:19" ht="20.25" thickTop="1" thickBot="1">
      <c r="A309" s="15"/>
      <c r="B309" s="3">
        <v>301</v>
      </c>
      <c r="C309" s="20">
        <f t="shared" si="28"/>
        <v>52994</v>
      </c>
      <c r="D309" s="61"/>
      <c r="E309" s="9" t="str">
        <f>IFERROR(IF(H308=0,"",H308*('Loan Details'!$D$10/12)),"")</f>
        <v/>
      </c>
      <c r="F309" s="9">
        <f>IFERROR(INDEX(INDEX('Loan Details'!$C$16:$D$27,,1),MATCH($C309,INDEX('Loan Details'!$C$16:$D$27,,2),0),1),0)</f>
        <v>0</v>
      </c>
      <c r="G309" s="9" t="str">
        <f t="shared" si="29"/>
        <v/>
      </c>
      <c r="H309" s="9" t="str">
        <f t="shared" si="30"/>
        <v/>
      </c>
      <c r="I309" s="61"/>
      <c r="J309" s="9" t="str">
        <f>IFERROR(IF(M308=0,"",M308*('Loan Details'!$G$10/12)),"")</f>
        <v/>
      </c>
      <c r="K309" s="9">
        <f>IFERROR(INDEX(INDEX('Loan Details'!$F$16:$G$27,,1),MATCH($C309,INDEX('Loan Details'!$F$16:$G$27,,2),0),1),0)</f>
        <v>0</v>
      </c>
      <c r="L309" s="9" t="str">
        <f t="shared" si="31"/>
        <v/>
      </c>
      <c r="M309" s="9" t="str">
        <f t="shared" si="32"/>
        <v/>
      </c>
      <c r="N309" s="61"/>
      <c r="O309" s="9" t="str">
        <f>IFERROR(IF(R308=0,"",R308*('Loan Details'!$J$10/12)),"")</f>
        <v/>
      </c>
      <c r="P309" s="9">
        <f>IFERROR(INDEX(INDEX('Loan Details'!$I$16:$J$27,,1),MATCH($C309,INDEX('Loan Details'!$I$16:$J$27,,2),0),1),0)</f>
        <v>0</v>
      </c>
      <c r="Q309" s="9" t="str">
        <f t="shared" si="33"/>
        <v/>
      </c>
      <c r="R309" s="9" t="str">
        <f t="shared" si="34"/>
        <v/>
      </c>
      <c r="S309" s="15"/>
    </row>
    <row r="310" spans="1:19" ht="20.25" thickTop="1" thickBot="1">
      <c r="A310" s="15"/>
      <c r="B310" s="3">
        <v>302</v>
      </c>
      <c r="C310" s="20">
        <f t="shared" si="28"/>
        <v>53022</v>
      </c>
      <c r="D310" s="61"/>
      <c r="E310" s="9" t="str">
        <f>IFERROR(IF(H309=0,"",H309*('Loan Details'!$D$10/12)),"")</f>
        <v/>
      </c>
      <c r="F310" s="9">
        <f>IFERROR(INDEX(INDEX('Loan Details'!$C$16:$D$27,,1),MATCH($C310,INDEX('Loan Details'!$C$16:$D$27,,2),0),1),0)</f>
        <v>0</v>
      </c>
      <c r="G310" s="9" t="str">
        <f t="shared" si="29"/>
        <v/>
      </c>
      <c r="H310" s="9" t="str">
        <f t="shared" si="30"/>
        <v/>
      </c>
      <c r="I310" s="61"/>
      <c r="J310" s="9" t="str">
        <f>IFERROR(IF(M309=0,"",M309*('Loan Details'!$G$10/12)),"")</f>
        <v/>
      </c>
      <c r="K310" s="9">
        <f>IFERROR(INDEX(INDEX('Loan Details'!$F$16:$G$27,,1),MATCH($C310,INDEX('Loan Details'!$F$16:$G$27,,2),0),1),0)</f>
        <v>0</v>
      </c>
      <c r="L310" s="9" t="str">
        <f t="shared" si="31"/>
        <v/>
      </c>
      <c r="M310" s="9" t="str">
        <f t="shared" si="32"/>
        <v/>
      </c>
      <c r="N310" s="61"/>
      <c r="O310" s="9" t="str">
        <f>IFERROR(IF(R309=0,"",R309*('Loan Details'!$J$10/12)),"")</f>
        <v/>
      </c>
      <c r="P310" s="9">
        <f>IFERROR(INDEX(INDEX('Loan Details'!$I$16:$J$27,,1),MATCH($C310,INDEX('Loan Details'!$I$16:$J$27,,2),0),1),0)</f>
        <v>0</v>
      </c>
      <c r="Q310" s="9" t="str">
        <f t="shared" si="33"/>
        <v/>
      </c>
      <c r="R310" s="9" t="str">
        <f t="shared" si="34"/>
        <v/>
      </c>
      <c r="S310" s="15"/>
    </row>
    <row r="311" spans="1:19" ht="20.25" thickTop="1" thickBot="1">
      <c r="A311" s="15"/>
      <c r="B311" s="3">
        <v>303</v>
      </c>
      <c r="C311" s="20">
        <f t="shared" si="28"/>
        <v>53053</v>
      </c>
      <c r="D311" s="61"/>
      <c r="E311" s="9" t="str">
        <f>IFERROR(IF(H310=0,"",H310*('Loan Details'!$D$10/12)),"")</f>
        <v/>
      </c>
      <c r="F311" s="9">
        <f>IFERROR(INDEX(INDEX('Loan Details'!$C$16:$D$27,,1),MATCH($C311,INDEX('Loan Details'!$C$16:$D$27,,2),0),1),0)</f>
        <v>0</v>
      </c>
      <c r="G311" s="9" t="str">
        <f t="shared" si="29"/>
        <v/>
      </c>
      <c r="H311" s="9" t="str">
        <f t="shared" si="30"/>
        <v/>
      </c>
      <c r="I311" s="61"/>
      <c r="J311" s="9" t="str">
        <f>IFERROR(IF(M310=0,"",M310*('Loan Details'!$G$10/12)),"")</f>
        <v/>
      </c>
      <c r="K311" s="9">
        <f>IFERROR(INDEX(INDEX('Loan Details'!$F$16:$G$27,,1),MATCH($C311,INDEX('Loan Details'!$F$16:$G$27,,2),0),1),0)</f>
        <v>0</v>
      </c>
      <c r="L311" s="9" t="str">
        <f t="shared" si="31"/>
        <v/>
      </c>
      <c r="M311" s="9" t="str">
        <f t="shared" si="32"/>
        <v/>
      </c>
      <c r="N311" s="61"/>
      <c r="O311" s="9" t="str">
        <f>IFERROR(IF(R310=0,"",R310*('Loan Details'!$J$10/12)),"")</f>
        <v/>
      </c>
      <c r="P311" s="9">
        <f>IFERROR(INDEX(INDEX('Loan Details'!$I$16:$J$27,,1),MATCH($C311,INDEX('Loan Details'!$I$16:$J$27,,2),0),1),0)</f>
        <v>0</v>
      </c>
      <c r="Q311" s="9" t="str">
        <f t="shared" si="33"/>
        <v/>
      </c>
      <c r="R311" s="9" t="str">
        <f t="shared" si="34"/>
        <v/>
      </c>
      <c r="S311" s="15"/>
    </row>
    <row r="312" spans="1:19" ht="20.25" thickTop="1" thickBot="1">
      <c r="A312" s="15"/>
      <c r="B312" s="3">
        <v>304</v>
      </c>
      <c r="C312" s="20">
        <f t="shared" si="28"/>
        <v>53083</v>
      </c>
      <c r="D312" s="61"/>
      <c r="E312" s="9" t="str">
        <f>IFERROR(IF(H311=0,"",H311*('Loan Details'!$D$10/12)),"")</f>
        <v/>
      </c>
      <c r="F312" s="9">
        <f>IFERROR(INDEX(INDEX('Loan Details'!$C$16:$D$27,,1),MATCH($C312,INDEX('Loan Details'!$C$16:$D$27,,2),0),1),0)</f>
        <v>0</v>
      </c>
      <c r="G312" s="9" t="str">
        <f t="shared" si="29"/>
        <v/>
      </c>
      <c r="H312" s="9" t="str">
        <f t="shared" si="30"/>
        <v/>
      </c>
      <c r="I312" s="61"/>
      <c r="J312" s="9" t="str">
        <f>IFERROR(IF(M311=0,"",M311*('Loan Details'!$G$10/12)),"")</f>
        <v/>
      </c>
      <c r="K312" s="9">
        <f>IFERROR(INDEX(INDEX('Loan Details'!$F$16:$G$27,,1),MATCH($C312,INDEX('Loan Details'!$F$16:$G$27,,2),0),1),0)</f>
        <v>0</v>
      </c>
      <c r="L312" s="9" t="str">
        <f t="shared" si="31"/>
        <v/>
      </c>
      <c r="M312" s="9" t="str">
        <f t="shared" si="32"/>
        <v/>
      </c>
      <c r="N312" s="61"/>
      <c r="O312" s="9" t="str">
        <f>IFERROR(IF(R311=0,"",R311*('Loan Details'!$J$10/12)),"")</f>
        <v/>
      </c>
      <c r="P312" s="9">
        <f>IFERROR(INDEX(INDEX('Loan Details'!$I$16:$J$27,,1),MATCH($C312,INDEX('Loan Details'!$I$16:$J$27,,2),0),1),0)</f>
        <v>0</v>
      </c>
      <c r="Q312" s="9" t="str">
        <f t="shared" si="33"/>
        <v/>
      </c>
      <c r="R312" s="9" t="str">
        <f t="shared" si="34"/>
        <v/>
      </c>
      <c r="S312" s="15"/>
    </row>
    <row r="313" spans="1:19" ht="20.25" thickTop="1" thickBot="1">
      <c r="A313" s="15"/>
      <c r="B313" s="3">
        <v>305</v>
      </c>
      <c r="C313" s="20">
        <f t="shared" si="28"/>
        <v>53114</v>
      </c>
      <c r="D313" s="61"/>
      <c r="E313" s="9" t="str">
        <f>IFERROR(IF(H312=0,"",H312*('Loan Details'!$D$10/12)),"")</f>
        <v/>
      </c>
      <c r="F313" s="9">
        <f>IFERROR(INDEX(INDEX('Loan Details'!$C$16:$D$27,,1),MATCH($C313,INDEX('Loan Details'!$C$16:$D$27,,2),0),1),0)</f>
        <v>0</v>
      </c>
      <c r="G313" s="9" t="str">
        <f t="shared" si="29"/>
        <v/>
      </c>
      <c r="H313" s="9" t="str">
        <f t="shared" si="30"/>
        <v/>
      </c>
      <c r="I313" s="61"/>
      <c r="J313" s="9" t="str">
        <f>IFERROR(IF(M312=0,"",M312*('Loan Details'!$G$10/12)),"")</f>
        <v/>
      </c>
      <c r="K313" s="9">
        <f>IFERROR(INDEX(INDEX('Loan Details'!$F$16:$G$27,,1),MATCH($C313,INDEX('Loan Details'!$F$16:$G$27,,2),0),1),0)</f>
        <v>0</v>
      </c>
      <c r="L313" s="9" t="str">
        <f t="shared" si="31"/>
        <v/>
      </c>
      <c r="M313" s="9" t="str">
        <f t="shared" si="32"/>
        <v/>
      </c>
      <c r="N313" s="61"/>
      <c r="O313" s="9" t="str">
        <f>IFERROR(IF(R312=0,"",R312*('Loan Details'!$J$10/12)),"")</f>
        <v/>
      </c>
      <c r="P313" s="9">
        <f>IFERROR(INDEX(INDEX('Loan Details'!$I$16:$J$27,,1),MATCH($C313,INDEX('Loan Details'!$I$16:$J$27,,2),0),1),0)</f>
        <v>0</v>
      </c>
      <c r="Q313" s="9" t="str">
        <f t="shared" si="33"/>
        <v/>
      </c>
      <c r="R313" s="9" t="str">
        <f t="shared" si="34"/>
        <v/>
      </c>
      <c r="S313" s="15"/>
    </row>
    <row r="314" spans="1:19" ht="20.25" thickTop="1" thickBot="1">
      <c r="A314" s="15"/>
      <c r="B314" s="3">
        <v>306</v>
      </c>
      <c r="C314" s="20">
        <f t="shared" si="28"/>
        <v>53144</v>
      </c>
      <c r="D314" s="61"/>
      <c r="E314" s="9" t="str">
        <f>IFERROR(IF(H313=0,"",H313*('Loan Details'!$D$10/12)),"")</f>
        <v/>
      </c>
      <c r="F314" s="9">
        <f>IFERROR(INDEX(INDEX('Loan Details'!$C$16:$D$27,,1),MATCH($C314,INDEX('Loan Details'!$C$16:$D$27,,2),0),1),0)</f>
        <v>0</v>
      </c>
      <c r="G314" s="9" t="str">
        <f t="shared" si="29"/>
        <v/>
      </c>
      <c r="H314" s="9" t="str">
        <f t="shared" si="30"/>
        <v/>
      </c>
      <c r="I314" s="61"/>
      <c r="J314" s="9" t="str">
        <f>IFERROR(IF(M313=0,"",M313*('Loan Details'!$G$10/12)),"")</f>
        <v/>
      </c>
      <c r="K314" s="9">
        <f>IFERROR(INDEX(INDEX('Loan Details'!$F$16:$G$27,,1),MATCH($C314,INDEX('Loan Details'!$F$16:$G$27,,2),0),1),0)</f>
        <v>0</v>
      </c>
      <c r="L314" s="9" t="str">
        <f t="shared" si="31"/>
        <v/>
      </c>
      <c r="M314" s="9" t="str">
        <f t="shared" si="32"/>
        <v/>
      </c>
      <c r="N314" s="61"/>
      <c r="O314" s="9" t="str">
        <f>IFERROR(IF(R313=0,"",R313*('Loan Details'!$J$10/12)),"")</f>
        <v/>
      </c>
      <c r="P314" s="9">
        <f>IFERROR(INDEX(INDEX('Loan Details'!$I$16:$J$27,,1),MATCH($C314,INDEX('Loan Details'!$I$16:$J$27,,2),0),1),0)</f>
        <v>0</v>
      </c>
      <c r="Q314" s="9" t="str">
        <f t="shared" si="33"/>
        <v/>
      </c>
      <c r="R314" s="9" t="str">
        <f t="shared" si="34"/>
        <v/>
      </c>
      <c r="S314" s="15"/>
    </row>
    <row r="315" spans="1:19" ht="20.25" thickTop="1" thickBot="1">
      <c r="A315" s="15"/>
      <c r="B315" s="3">
        <v>307</v>
      </c>
      <c r="C315" s="20">
        <f t="shared" si="28"/>
        <v>53175</v>
      </c>
      <c r="D315" s="61"/>
      <c r="E315" s="9" t="str">
        <f>IFERROR(IF(H314=0,"",H314*('Loan Details'!$D$10/12)),"")</f>
        <v/>
      </c>
      <c r="F315" s="9">
        <f>IFERROR(INDEX(INDEX('Loan Details'!$C$16:$D$27,,1),MATCH($C315,INDEX('Loan Details'!$C$16:$D$27,,2),0),1),0)</f>
        <v>0</v>
      </c>
      <c r="G315" s="9" t="str">
        <f t="shared" si="29"/>
        <v/>
      </c>
      <c r="H315" s="9" t="str">
        <f t="shared" si="30"/>
        <v/>
      </c>
      <c r="I315" s="61"/>
      <c r="J315" s="9" t="str">
        <f>IFERROR(IF(M314=0,"",M314*('Loan Details'!$G$10/12)),"")</f>
        <v/>
      </c>
      <c r="K315" s="9">
        <f>IFERROR(INDEX(INDEX('Loan Details'!$F$16:$G$27,,1),MATCH($C315,INDEX('Loan Details'!$F$16:$G$27,,2),0),1),0)</f>
        <v>0</v>
      </c>
      <c r="L315" s="9" t="str">
        <f t="shared" si="31"/>
        <v/>
      </c>
      <c r="M315" s="9" t="str">
        <f t="shared" si="32"/>
        <v/>
      </c>
      <c r="N315" s="61"/>
      <c r="O315" s="9" t="str">
        <f>IFERROR(IF(R314=0,"",R314*('Loan Details'!$J$10/12)),"")</f>
        <v/>
      </c>
      <c r="P315" s="9">
        <f>IFERROR(INDEX(INDEX('Loan Details'!$I$16:$J$27,,1),MATCH($C315,INDEX('Loan Details'!$I$16:$J$27,,2),0),1),0)</f>
        <v>0</v>
      </c>
      <c r="Q315" s="9" t="str">
        <f t="shared" si="33"/>
        <v/>
      </c>
      <c r="R315" s="9" t="str">
        <f t="shared" si="34"/>
        <v/>
      </c>
      <c r="S315" s="15"/>
    </row>
    <row r="316" spans="1:19" ht="20.25" thickTop="1" thickBot="1">
      <c r="A316" s="15"/>
      <c r="B316" s="3">
        <v>308</v>
      </c>
      <c r="C316" s="20">
        <f t="shared" si="28"/>
        <v>53206</v>
      </c>
      <c r="D316" s="61"/>
      <c r="E316" s="9" t="str">
        <f>IFERROR(IF(H315=0,"",H315*('Loan Details'!$D$10/12)),"")</f>
        <v/>
      </c>
      <c r="F316" s="9">
        <f>IFERROR(INDEX(INDEX('Loan Details'!$C$16:$D$27,,1),MATCH($C316,INDEX('Loan Details'!$C$16:$D$27,,2),0),1),0)</f>
        <v>0</v>
      </c>
      <c r="G316" s="9" t="str">
        <f t="shared" si="29"/>
        <v/>
      </c>
      <c r="H316" s="9" t="str">
        <f t="shared" si="30"/>
        <v/>
      </c>
      <c r="I316" s="61"/>
      <c r="J316" s="9" t="str">
        <f>IFERROR(IF(M315=0,"",M315*('Loan Details'!$G$10/12)),"")</f>
        <v/>
      </c>
      <c r="K316" s="9">
        <f>IFERROR(INDEX(INDEX('Loan Details'!$F$16:$G$27,,1),MATCH($C316,INDEX('Loan Details'!$F$16:$G$27,,2),0),1),0)</f>
        <v>0</v>
      </c>
      <c r="L316" s="9" t="str">
        <f t="shared" si="31"/>
        <v/>
      </c>
      <c r="M316" s="9" t="str">
        <f t="shared" si="32"/>
        <v/>
      </c>
      <c r="N316" s="61"/>
      <c r="O316" s="9" t="str">
        <f>IFERROR(IF(R315=0,"",R315*('Loan Details'!$J$10/12)),"")</f>
        <v/>
      </c>
      <c r="P316" s="9">
        <f>IFERROR(INDEX(INDEX('Loan Details'!$I$16:$J$27,,1),MATCH($C316,INDEX('Loan Details'!$I$16:$J$27,,2),0),1),0)</f>
        <v>0</v>
      </c>
      <c r="Q316" s="9" t="str">
        <f t="shared" si="33"/>
        <v/>
      </c>
      <c r="R316" s="9" t="str">
        <f t="shared" si="34"/>
        <v/>
      </c>
      <c r="S316" s="15"/>
    </row>
    <row r="317" spans="1:19" ht="20.25" thickTop="1" thickBot="1">
      <c r="A317" s="15"/>
      <c r="B317" s="3">
        <v>309</v>
      </c>
      <c r="C317" s="20">
        <f t="shared" si="28"/>
        <v>53236</v>
      </c>
      <c r="D317" s="61"/>
      <c r="E317" s="9" t="str">
        <f>IFERROR(IF(H316=0,"",H316*('Loan Details'!$D$10/12)),"")</f>
        <v/>
      </c>
      <c r="F317" s="9">
        <f>IFERROR(INDEX(INDEX('Loan Details'!$C$16:$D$27,,1),MATCH($C317,INDEX('Loan Details'!$C$16:$D$27,,2),0),1),0)</f>
        <v>0</v>
      </c>
      <c r="G317" s="9" t="str">
        <f t="shared" si="29"/>
        <v/>
      </c>
      <c r="H317" s="9" t="str">
        <f t="shared" si="30"/>
        <v/>
      </c>
      <c r="I317" s="61"/>
      <c r="J317" s="9" t="str">
        <f>IFERROR(IF(M316=0,"",M316*('Loan Details'!$G$10/12)),"")</f>
        <v/>
      </c>
      <c r="K317" s="9">
        <f>IFERROR(INDEX(INDEX('Loan Details'!$F$16:$G$27,,1),MATCH($C317,INDEX('Loan Details'!$F$16:$G$27,,2),0),1),0)</f>
        <v>0</v>
      </c>
      <c r="L317" s="9" t="str">
        <f t="shared" si="31"/>
        <v/>
      </c>
      <c r="M317" s="9" t="str">
        <f t="shared" si="32"/>
        <v/>
      </c>
      <c r="N317" s="61"/>
      <c r="O317" s="9" t="str">
        <f>IFERROR(IF(R316=0,"",R316*('Loan Details'!$J$10/12)),"")</f>
        <v/>
      </c>
      <c r="P317" s="9">
        <f>IFERROR(INDEX(INDEX('Loan Details'!$I$16:$J$27,,1),MATCH($C317,INDEX('Loan Details'!$I$16:$J$27,,2),0),1),0)</f>
        <v>0</v>
      </c>
      <c r="Q317" s="9" t="str">
        <f t="shared" si="33"/>
        <v/>
      </c>
      <c r="R317" s="9" t="str">
        <f t="shared" si="34"/>
        <v/>
      </c>
      <c r="S317" s="15"/>
    </row>
    <row r="318" spans="1:19" ht="20.25" thickTop="1" thickBot="1">
      <c r="A318" s="15"/>
      <c r="B318" s="3">
        <v>310</v>
      </c>
      <c r="C318" s="20">
        <f t="shared" si="28"/>
        <v>53267</v>
      </c>
      <c r="D318" s="61"/>
      <c r="E318" s="9" t="str">
        <f>IFERROR(IF(H317=0,"",H317*('Loan Details'!$D$10/12)),"")</f>
        <v/>
      </c>
      <c r="F318" s="9">
        <f>IFERROR(INDEX(INDEX('Loan Details'!$C$16:$D$27,,1),MATCH($C318,INDEX('Loan Details'!$C$16:$D$27,,2),0),1),0)</f>
        <v>0</v>
      </c>
      <c r="G318" s="9" t="str">
        <f t="shared" si="29"/>
        <v/>
      </c>
      <c r="H318" s="9" t="str">
        <f t="shared" si="30"/>
        <v/>
      </c>
      <c r="I318" s="61"/>
      <c r="J318" s="9" t="str">
        <f>IFERROR(IF(M317=0,"",M317*('Loan Details'!$G$10/12)),"")</f>
        <v/>
      </c>
      <c r="K318" s="9">
        <f>IFERROR(INDEX(INDEX('Loan Details'!$F$16:$G$27,,1),MATCH($C318,INDEX('Loan Details'!$F$16:$G$27,,2),0),1),0)</f>
        <v>0</v>
      </c>
      <c r="L318" s="9" t="str">
        <f t="shared" si="31"/>
        <v/>
      </c>
      <c r="M318" s="9" t="str">
        <f t="shared" si="32"/>
        <v/>
      </c>
      <c r="N318" s="61"/>
      <c r="O318" s="9" t="str">
        <f>IFERROR(IF(R317=0,"",R317*('Loan Details'!$J$10/12)),"")</f>
        <v/>
      </c>
      <c r="P318" s="9">
        <f>IFERROR(INDEX(INDEX('Loan Details'!$I$16:$J$27,,1),MATCH($C318,INDEX('Loan Details'!$I$16:$J$27,,2),0),1),0)</f>
        <v>0</v>
      </c>
      <c r="Q318" s="9" t="str">
        <f t="shared" si="33"/>
        <v/>
      </c>
      <c r="R318" s="9" t="str">
        <f t="shared" si="34"/>
        <v/>
      </c>
      <c r="S318" s="15"/>
    </row>
    <row r="319" spans="1:19" ht="20.25" thickTop="1" thickBot="1">
      <c r="A319" s="15"/>
      <c r="B319" s="3">
        <v>311</v>
      </c>
      <c r="C319" s="20">
        <f t="shared" si="28"/>
        <v>53297</v>
      </c>
      <c r="D319" s="61"/>
      <c r="E319" s="9" t="str">
        <f>IFERROR(IF(H318=0,"",H318*('Loan Details'!$D$10/12)),"")</f>
        <v/>
      </c>
      <c r="F319" s="9">
        <f>IFERROR(INDEX(INDEX('Loan Details'!$C$16:$D$27,,1),MATCH($C319,INDEX('Loan Details'!$C$16:$D$27,,2),0),1),0)</f>
        <v>0</v>
      </c>
      <c r="G319" s="9" t="str">
        <f t="shared" si="29"/>
        <v/>
      </c>
      <c r="H319" s="9" t="str">
        <f t="shared" si="30"/>
        <v/>
      </c>
      <c r="I319" s="61"/>
      <c r="J319" s="9" t="str">
        <f>IFERROR(IF(M318=0,"",M318*('Loan Details'!$G$10/12)),"")</f>
        <v/>
      </c>
      <c r="K319" s="9">
        <f>IFERROR(INDEX(INDEX('Loan Details'!$F$16:$G$27,,1),MATCH($C319,INDEX('Loan Details'!$F$16:$G$27,,2),0),1),0)</f>
        <v>0</v>
      </c>
      <c r="L319" s="9" t="str">
        <f t="shared" si="31"/>
        <v/>
      </c>
      <c r="M319" s="9" t="str">
        <f t="shared" si="32"/>
        <v/>
      </c>
      <c r="N319" s="61"/>
      <c r="O319" s="9" t="str">
        <f>IFERROR(IF(R318=0,"",R318*('Loan Details'!$J$10/12)),"")</f>
        <v/>
      </c>
      <c r="P319" s="9">
        <f>IFERROR(INDEX(INDEX('Loan Details'!$I$16:$J$27,,1),MATCH($C319,INDEX('Loan Details'!$I$16:$J$27,,2),0),1),0)</f>
        <v>0</v>
      </c>
      <c r="Q319" s="9" t="str">
        <f t="shared" si="33"/>
        <v/>
      </c>
      <c r="R319" s="9" t="str">
        <f t="shared" si="34"/>
        <v/>
      </c>
      <c r="S319" s="15"/>
    </row>
    <row r="320" spans="1:19" ht="20.25" thickTop="1" thickBot="1">
      <c r="A320" s="15"/>
      <c r="B320" s="3">
        <v>312</v>
      </c>
      <c r="C320" s="20">
        <f t="shared" si="28"/>
        <v>53328</v>
      </c>
      <c r="D320" s="61"/>
      <c r="E320" s="9" t="str">
        <f>IFERROR(IF(H319=0,"",H319*('Loan Details'!$D$10/12)),"")</f>
        <v/>
      </c>
      <c r="F320" s="9">
        <f>IFERROR(INDEX(INDEX('Loan Details'!$C$16:$D$27,,1),MATCH($C320,INDEX('Loan Details'!$C$16:$D$27,,2),0),1),0)</f>
        <v>0</v>
      </c>
      <c r="G320" s="9" t="str">
        <f t="shared" si="29"/>
        <v/>
      </c>
      <c r="H320" s="9" t="str">
        <f t="shared" si="30"/>
        <v/>
      </c>
      <c r="I320" s="61"/>
      <c r="J320" s="9" t="str">
        <f>IFERROR(IF(M319=0,"",M319*('Loan Details'!$G$10/12)),"")</f>
        <v/>
      </c>
      <c r="K320" s="9">
        <f>IFERROR(INDEX(INDEX('Loan Details'!$F$16:$G$27,,1),MATCH($C320,INDEX('Loan Details'!$F$16:$G$27,,2),0),1),0)</f>
        <v>0</v>
      </c>
      <c r="L320" s="9" t="str">
        <f t="shared" si="31"/>
        <v/>
      </c>
      <c r="M320" s="9" t="str">
        <f t="shared" si="32"/>
        <v/>
      </c>
      <c r="N320" s="61"/>
      <c r="O320" s="9" t="str">
        <f>IFERROR(IF(R319=0,"",R319*('Loan Details'!$J$10/12)),"")</f>
        <v/>
      </c>
      <c r="P320" s="9">
        <f>IFERROR(INDEX(INDEX('Loan Details'!$I$16:$J$27,,1),MATCH($C320,INDEX('Loan Details'!$I$16:$J$27,,2),0),1),0)</f>
        <v>0</v>
      </c>
      <c r="Q320" s="9" t="str">
        <f t="shared" si="33"/>
        <v/>
      </c>
      <c r="R320" s="9" t="str">
        <f t="shared" si="34"/>
        <v/>
      </c>
      <c r="S320" s="15"/>
    </row>
    <row r="321" spans="1:19" ht="20.25" thickTop="1" thickBot="1">
      <c r="A321" s="15"/>
      <c r="B321" s="3">
        <v>313</v>
      </c>
      <c r="C321" s="20">
        <f t="shared" si="28"/>
        <v>53359</v>
      </c>
      <c r="D321" s="61"/>
      <c r="E321" s="9" t="str">
        <f>IFERROR(IF(H320=0,"",H320*('Loan Details'!$D$10/12)),"")</f>
        <v/>
      </c>
      <c r="F321" s="9">
        <f>IFERROR(INDEX(INDEX('Loan Details'!$C$16:$D$27,,1),MATCH($C321,INDEX('Loan Details'!$C$16:$D$27,,2),0),1),0)</f>
        <v>0</v>
      </c>
      <c r="G321" s="9" t="str">
        <f t="shared" si="29"/>
        <v/>
      </c>
      <c r="H321" s="9" t="str">
        <f t="shared" si="30"/>
        <v/>
      </c>
      <c r="I321" s="61"/>
      <c r="J321" s="9" t="str">
        <f>IFERROR(IF(M320=0,"",M320*('Loan Details'!$G$10/12)),"")</f>
        <v/>
      </c>
      <c r="K321" s="9">
        <f>IFERROR(INDEX(INDEX('Loan Details'!$F$16:$G$27,,1),MATCH($C321,INDEX('Loan Details'!$F$16:$G$27,,2),0),1),0)</f>
        <v>0</v>
      </c>
      <c r="L321" s="9" t="str">
        <f t="shared" si="31"/>
        <v/>
      </c>
      <c r="M321" s="9" t="str">
        <f t="shared" si="32"/>
        <v/>
      </c>
      <c r="N321" s="61"/>
      <c r="O321" s="9" t="str">
        <f>IFERROR(IF(R320=0,"",R320*('Loan Details'!$J$10/12)),"")</f>
        <v/>
      </c>
      <c r="P321" s="9">
        <f>IFERROR(INDEX(INDEX('Loan Details'!$I$16:$J$27,,1),MATCH($C321,INDEX('Loan Details'!$I$16:$J$27,,2),0),1),0)</f>
        <v>0</v>
      </c>
      <c r="Q321" s="9" t="str">
        <f t="shared" si="33"/>
        <v/>
      </c>
      <c r="R321" s="9" t="str">
        <f t="shared" si="34"/>
        <v/>
      </c>
      <c r="S321" s="15"/>
    </row>
    <row r="322" spans="1:19" ht="20.25" thickTop="1" thickBot="1">
      <c r="A322" s="15"/>
      <c r="B322" s="3">
        <v>314</v>
      </c>
      <c r="C322" s="20">
        <f t="shared" si="28"/>
        <v>53387</v>
      </c>
      <c r="D322" s="61"/>
      <c r="E322" s="9" t="str">
        <f>IFERROR(IF(H321=0,"",H321*('Loan Details'!$D$10/12)),"")</f>
        <v/>
      </c>
      <c r="F322" s="9">
        <f>IFERROR(INDEX(INDEX('Loan Details'!$C$16:$D$27,,1),MATCH($C322,INDEX('Loan Details'!$C$16:$D$27,,2),0),1),0)</f>
        <v>0</v>
      </c>
      <c r="G322" s="9" t="str">
        <f t="shared" si="29"/>
        <v/>
      </c>
      <c r="H322" s="9" t="str">
        <f t="shared" si="30"/>
        <v/>
      </c>
      <c r="I322" s="61"/>
      <c r="J322" s="9" t="str">
        <f>IFERROR(IF(M321=0,"",M321*('Loan Details'!$G$10/12)),"")</f>
        <v/>
      </c>
      <c r="K322" s="9">
        <f>IFERROR(INDEX(INDEX('Loan Details'!$F$16:$G$27,,1),MATCH($C322,INDEX('Loan Details'!$F$16:$G$27,,2),0),1),0)</f>
        <v>0</v>
      </c>
      <c r="L322" s="9" t="str">
        <f t="shared" si="31"/>
        <v/>
      </c>
      <c r="M322" s="9" t="str">
        <f t="shared" si="32"/>
        <v/>
      </c>
      <c r="N322" s="61"/>
      <c r="O322" s="9" t="str">
        <f>IFERROR(IF(R321=0,"",R321*('Loan Details'!$J$10/12)),"")</f>
        <v/>
      </c>
      <c r="P322" s="9">
        <f>IFERROR(INDEX(INDEX('Loan Details'!$I$16:$J$27,,1),MATCH($C322,INDEX('Loan Details'!$I$16:$J$27,,2),0),1),0)</f>
        <v>0</v>
      </c>
      <c r="Q322" s="9" t="str">
        <f t="shared" si="33"/>
        <v/>
      </c>
      <c r="R322" s="9" t="str">
        <f t="shared" si="34"/>
        <v/>
      </c>
      <c r="S322" s="15"/>
    </row>
    <row r="323" spans="1:19" ht="20.25" thickTop="1" thickBot="1">
      <c r="A323" s="15"/>
      <c r="B323" s="3">
        <v>315</v>
      </c>
      <c r="C323" s="20">
        <f t="shared" si="28"/>
        <v>53418</v>
      </c>
      <c r="D323" s="61"/>
      <c r="E323" s="9" t="str">
        <f>IFERROR(IF(H322=0,"",H322*('Loan Details'!$D$10/12)),"")</f>
        <v/>
      </c>
      <c r="F323" s="9">
        <f>IFERROR(INDEX(INDEX('Loan Details'!$C$16:$D$27,,1),MATCH($C323,INDEX('Loan Details'!$C$16:$D$27,,2),0),1),0)</f>
        <v>0</v>
      </c>
      <c r="G323" s="9" t="str">
        <f t="shared" si="29"/>
        <v/>
      </c>
      <c r="H323" s="9" t="str">
        <f t="shared" si="30"/>
        <v/>
      </c>
      <c r="I323" s="61"/>
      <c r="J323" s="9" t="str">
        <f>IFERROR(IF(M322=0,"",M322*('Loan Details'!$G$10/12)),"")</f>
        <v/>
      </c>
      <c r="K323" s="9">
        <f>IFERROR(INDEX(INDEX('Loan Details'!$F$16:$G$27,,1),MATCH($C323,INDEX('Loan Details'!$F$16:$G$27,,2),0),1),0)</f>
        <v>0</v>
      </c>
      <c r="L323" s="9" t="str">
        <f t="shared" si="31"/>
        <v/>
      </c>
      <c r="M323" s="9" t="str">
        <f t="shared" si="32"/>
        <v/>
      </c>
      <c r="N323" s="61"/>
      <c r="O323" s="9" t="str">
        <f>IFERROR(IF(R322=0,"",R322*('Loan Details'!$J$10/12)),"")</f>
        <v/>
      </c>
      <c r="P323" s="9">
        <f>IFERROR(INDEX(INDEX('Loan Details'!$I$16:$J$27,,1),MATCH($C323,INDEX('Loan Details'!$I$16:$J$27,,2),0),1),0)</f>
        <v>0</v>
      </c>
      <c r="Q323" s="9" t="str">
        <f t="shared" si="33"/>
        <v/>
      </c>
      <c r="R323" s="9" t="str">
        <f t="shared" si="34"/>
        <v/>
      </c>
      <c r="S323" s="15"/>
    </row>
    <row r="324" spans="1:19" ht="20.25" thickTop="1" thickBot="1">
      <c r="A324" s="15"/>
      <c r="B324" s="3">
        <v>316</v>
      </c>
      <c r="C324" s="20">
        <f t="shared" si="28"/>
        <v>53448</v>
      </c>
      <c r="D324" s="61"/>
      <c r="E324" s="9" t="str">
        <f>IFERROR(IF(H323=0,"",H323*('Loan Details'!$D$10/12)),"")</f>
        <v/>
      </c>
      <c r="F324" s="9">
        <f>IFERROR(INDEX(INDEX('Loan Details'!$C$16:$D$27,,1),MATCH($C324,INDEX('Loan Details'!$C$16:$D$27,,2),0),1),0)</f>
        <v>0</v>
      </c>
      <c r="G324" s="9" t="str">
        <f t="shared" si="29"/>
        <v/>
      </c>
      <c r="H324" s="9" t="str">
        <f t="shared" si="30"/>
        <v/>
      </c>
      <c r="I324" s="61"/>
      <c r="J324" s="9" t="str">
        <f>IFERROR(IF(M323=0,"",M323*('Loan Details'!$G$10/12)),"")</f>
        <v/>
      </c>
      <c r="K324" s="9">
        <f>IFERROR(INDEX(INDEX('Loan Details'!$F$16:$G$27,,1),MATCH($C324,INDEX('Loan Details'!$F$16:$G$27,,2),0),1),0)</f>
        <v>0</v>
      </c>
      <c r="L324" s="9" t="str">
        <f t="shared" si="31"/>
        <v/>
      </c>
      <c r="M324" s="9" t="str">
        <f t="shared" si="32"/>
        <v/>
      </c>
      <c r="N324" s="61"/>
      <c r="O324" s="9" t="str">
        <f>IFERROR(IF(R323=0,"",R323*('Loan Details'!$J$10/12)),"")</f>
        <v/>
      </c>
      <c r="P324" s="9">
        <f>IFERROR(INDEX(INDEX('Loan Details'!$I$16:$J$27,,1),MATCH($C324,INDEX('Loan Details'!$I$16:$J$27,,2),0),1),0)</f>
        <v>0</v>
      </c>
      <c r="Q324" s="9" t="str">
        <f t="shared" si="33"/>
        <v/>
      </c>
      <c r="R324" s="9" t="str">
        <f t="shared" si="34"/>
        <v/>
      </c>
      <c r="S324" s="15"/>
    </row>
    <row r="325" spans="1:19" ht="20.25" thickTop="1" thickBot="1">
      <c r="A325" s="15"/>
      <c r="B325" s="3">
        <v>317</v>
      </c>
      <c r="C325" s="20">
        <f t="shared" si="28"/>
        <v>53479</v>
      </c>
      <c r="D325" s="61"/>
      <c r="E325" s="9" t="str">
        <f>IFERROR(IF(H324=0,"",H324*('Loan Details'!$D$10/12)),"")</f>
        <v/>
      </c>
      <c r="F325" s="9">
        <f>IFERROR(INDEX(INDEX('Loan Details'!$C$16:$D$27,,1),MATCH($C325,INDEX('Loan Details'!$C$16:$D$27,,2),0),1),0)</f>
        <v>0</v>
      </c>
      <c r="G325" s="9" t="str">
        <f t="shared" si="29"/>
        <v/>
      </c>
      <c r="H325" s="9" t="str">
        <f t="shared" si="30"/>
        <v/>
      </c>
      <c r="I325" s="61"/>
      <c r="J325" s="9" t="str">
        <f>IFERROR(IF(M324=0,"",M324*('Loan Details'!$G$10/12)),"")</f>
        <v/>
      </c>
      <c r="K325" s="9">
        <f>IFERROR(INDEX(INDEX('Loan Details'!$F$16:$G$27,,1),MATCH($C325,INDEX('Loan Details'!$F$16:$G$27,,2),0),1),0)</f>
        <v>0</v>
      </c>
      <c r="L325" s="9" t="str">
        <f t="shared" si="31"/>
        <v/>
      </c>
      <c r="M325" s="9" t="str">
        <f t="shared" si="32"/>
        <v/>
      </c>
      <c r="N325" s="61"/>
      <c r="O325" s="9" t="str">
        <f>IFERROR(IF(R324=0,"",R324*('Loan Details'!$J$10/12)),"")</f>
        <v/>
      </c>
      <c r="P325" s="9">
        <f>IFERROR(INDEX(INDEX('Loan Details'!$I$16:$J$27,,1),MATCH($C325,INDEX('Loan Details'!$I$16:$J$27,,2),0),1),0)</f>
        <v>0</v>
      </c>
      <c r="Q325" s="9" t="str">
        <f t="shared" si="33"/>
        <v/>
      </c>
      <c r="R325" s="9" t="str">
        <f t="shared" si="34"/>
        <v/>
      </c>
      <c r="S325" s="15"/>
    </row>
    <row r="326" spans="1:19" ht="20.25" thickTop="1" thickBot="1">
      <c r="A326" s="15"/>
      <c r="B326" s="3">
        <v>318</v>
      </c>
      <c r="C326" s="20">
        <f t="shared" si="28"/>
        <v>53509</v>
      </c>
      <c r="D326" s="61"/>
      <c r="E326" s="9" t="str">
        <f>IFERROR(IF(H325=0,"",H325*('Loan Details'!$D$10/12)),"")</f>
        <v/>
      </c>
      <c r="F326" s="9">
        <f>IFERROR(INDEX(INDEX('Loan Details'!$C$16:$D$27,,1),MATCH($C326,INDEX('Loan Details'!$C$16:$D$27,,2),0),1),0)</f>
        <v>0</v>
      </c>
      <c r="G326" s="9" t="str">
        <f t="shared" si="29"/>
        <v/>
      </c>
      <c r="H326" s="9" t="str">
        <f t="shared" si="30"/>
        <v/>
      </c>
      <c r="I326" s="61"/>
      <c r="J326" s="9" t="str">
        <f>IFERROR(IF(M325=0,"",M325*('Loan Details'!$G$10/12)),"")</f>
        <v/>
      </c>
      <c r="K326" s="9">
        <f>IFERROR(INDEX(INDEX('Loan Details'!$F$16:$G$27,,1),MATCH($C326,INDEX('Loan Details'!$F$16:$G$27,,2),0),1),0)</f>
        <v>0</v>
      </c>
      <c r="L326" s="9" t="str">
        <f t="shared" si="31"/>
        <v/>
      </c>
      <c r="M326" s="9" t="str">
        <f t="shared" si="32"/>
        <v/>
      </c>
      <c r="N326" s="61"/>
      <c r="O326" s="9" t="str">
        <f>IFERROR(IF(R325=0,"",R325*('Loan Details'!$J$10/12)),"")</f>
        <v/>
      </c>
      <c r="P326" s="9">
        <f>IFERROR(INDEX(INDEX('Loan Details'!$I$16:$J$27,,1),MATCH($C326,INDEX('Loan Details'!$I$16:$J$27,,2),0),1),0)</f>
        <v>0</v>
      </c>
      <c r="Q326" s="9" t="str">
        <f t="shared" si="33"/>
        <v/>
      </c>
      <c r="R326" s="9" t="str">
        <f t="shared" si="34"/>
        <v/>
      </c>
      <c r="S326" s="15"/>
    </row>
    <row r="327" spans="1:19" ht="20.25" thickTop="1" thickBot="1">
      <c r="A327" s="15"/>
      <c r="B327" s="3">
        <v>319</v>
      </c>
      <c r="C327" s="20">
        <f t="shared" si="28"/>
        <v>53540</v>
      </c>
      <c r="D327" s="61"/>
      <c r="E327" s="9" t="str">
        <f>IFERROR(IF(H326=0,"",H326*('Loan Details'!$D$10/12)),"")</f>
        <v/>
      </c>
      <c r="F327" s="9">
        <f>IFERROR(INDEX(INDEX('Loan Details'!$C$16:$D$27,,1),MATCH($C327,INDEX('Loan Details'!$C$16:$D$27,,2),0),1),0)</f>
        <v>0</v>
      </c>
      <c r="G327" s="9" t="str">
        <f t="shared" si="29"/>
        <v/>
      </c>
      <c r="H327" s="9" t="str">
        <f t="shared" si="30"/>
        <v/>
      </c>
      <c r="I327" s="61"/>
      <c r="J327" s="9" t="str">
        <f>IFERROR(IF(M326=0,"",M326*('Loan Details'!$G$10/12)),"")</f>
        <v/>
      </c>
      <c r="K327" s="9">
        <f>IFERROR(INDEX(INDEX('Loan Details'!$F$16:$G$27,,1),MATCH($C327,INDEX('Loan Details'!$F$16:$G$27,,2),0),1),0)</f>
        <v>0</v>
      </c>
      <c r="L327" s="9" t="str">
        <f t="shared" si="31"/>
        <v/>
      </c>
      <c r="M327" s="9" t="str">
        <f t="shared" si="32"/>
        <v/>
      </c>
      <c r="N327" s="61"/>
      <c r="O327" s="9" t="str">
        <f>IFERROR(IF(R326=0,"",R326*('Loan Details'!$J$10/12)),"")</f>
        <v/>
      </c>
      <c r="P327" s="9">
        <f>IFERROR(INDEX(INDEX('Loan Details'!$I$16:$J$27,,1),MATCH($C327,INDEX('Loan Details'!$I$16:$J$27,,2),0),1),0)</f>
        <v>0</v>
      </c>
      <c r="Q327" s="9" t="str">
        <f t="shared" si="33"/>
        <v/>
      </c>
      <c r="R327" s="9" t="str">
        <f t="shared" si="34"/>
        <v/>
      </c>
      <c r="S327" s="15"/>
    </row>
    <row r="328" spans="1:19" ht="20.25" thickTop="1" thickBot="1">
      <c r="A328" s="15"/>
      <c r="B328" s="3">
        <v>320</v>
      </c>
      <c r="C328" s="20">
        <f t="shared" si="28"/>
        <v>53571</v>
      </c>
      <c r="D328" s="61"/>
      <c r="E328" s="9" t="str">
        <f>IFERROR(IF(H327=0,"",H327*('Loan Details'!$D$10/12)),"")</f>
        <v/>
      </c>
      <c r="F328" s="9">
        <f>IFERROR(INDEX(INDEX('Loan Details'!$C$16:$D$27,,1),MATCH($C328,INDEX('Loan Details'!$C$16:$D$27,,2),0),1),0)</f>
        <v>0</v>
      </c>
      <c r="G328" s="9" t="str">
        <f t="shared" si="29"/>
        <v/>
      </c>
      <c r="H328" s="9" t="str">
        <f t="shared" si="30"/>
        <v/>
      </c>
      <c r="I328" s="61"/>
      <c r="J328" s="9" t="str">
        <f>IFERROR(IF(M327=0,"",M327*('Loan Details'!$G$10/12)),"")</f>
        <v/>
      </c>
      <c r="K328" s="9">
        <f>IFERROR(INDEX(INDEX('Loan Details'!$F$16:$G$27,,1),MATCH($C328,INDEX('Loan Details'!$F$16:$G$27,,2),0),1),0)</f>
        <v>0</v>
      </c>
      <c r="L328" s="9" t="str">
        <f t="shared" si="31"/>
        <v/>
      </c>
      <c r="M328" s="9" t="str">
        <f t="shared" si="32"/>
        <v/>
      </c>
      <c r="N328" s="61"/>
      <c r="O328" s="9" t="str">
        <f>IFERROR(IF(R327=0,"",R327*('Loan Details'!$J$10/12)),"")</f>
        <v/>
      </c>
      <c r="P328" s="9">
        <f>IFERROR(INDEX(INDEX('Loan Details'!$I$16:$J$27,,1),MATCH($C328,INDEX('Loan Details'!$I$16:$J$27,,2),0),1),0)</f>
        <v>0</v>
      </c>
      <c r="Q328" s="9" t="str">
        <f t="shared" si="33"/>
        <v/>
      </c>
      <c r="R328" s="9" t="str">
        <f t="shared" si="34"/>
        <v/>
      </c>
      <c r="S328" s="15"/>
    </row>
    <row r="329" spans="1:19" ht="20.25" thickTop="1" thickBot="1">
      <c r="A329" s="15"/>
      <c r="B329" s="3">
        <v>321</v>
      </c>
      <c r="C329" s="20">
        <f t="shared" si="28"/>
        <v>53601</v>
      </c>
      <c r="D329" s="61"/>
      <c r="E329" s="9" t="str">
        <f>IFERROR(IF(H328=0,"",H328*('Loan Details'!$D$10/12)),"")</f>
        <v/>
      </c>
      <c r="F329" s="9">
        <f>IFERROR(INDEX(INDEX('Loan Details'!$C$16:$D$27,,1),MATCH($C329,INDEX('Loan Details'!$C$16:$D$27,,2),0),1),0)</f>
        <v>0</v>
      </c>
      <c r="G329" s="9" t="str">
        <f t="shared" si="29"/>
        <v/>
      </c>
      <c r="H329" s="9" t="str">
        <f t="shared" si="30"/>
        <v/>
      </c>
      <c r="I329" s="61"/>
      <c r="J329" s="9" t="str">
        <f>IFERROR(IF(M328=0,"",M328*('Loan Details'!$G$10/12)),"")</f>
        <v/>
      </c>
      <c r="K329" s="9">
        <f>IFERROR(INDEX(INDEX('Loan Details'!$F$16:$G$27,,1),MATCH($C329,INDEX('Loan Details'!$F$16:$G$27,,2),0),1),0)</f>
        <v>0</v>
      </c>
      <c r="L329" s="9" t="str">
        <f t="shared" si="31"/>
        <v/>
      </c>
      <c r="M329" s="9" t="str">
        <f t="shared" si="32"/>
        <v/>
      </c>
      <c r="N329" s="61"/>
      <c r="O329" s="9" t="str">
        <f>IFERROR(IF(R328=0,"",R328*('Loan Details'!$J$10/12)),"")</f>
        <v/>
      </c>
      <c r="P329" s="9">
        <f>IFERROR(INDEX(INDEX('Loan Details'!$I$16:$J$27,,1),MATCH($C329,INDEX('Loan Details'!$I$16:$J$27,,2),0),1),0)</f>
        <v>0</v>
      </c>
      <c r="Q329" s="9" t="str">
        <f t="shared" si="33"/>
        <v/>
      </c>
      <c r="R329" s="9" t="str">
        <f t="shared" si="34"/>
        <v/>
      </c>
      <c r="S329" s="15"/>
    </row>
    <row r="330" spans="1:19" ht="20.25" thickTop="1" thickBot="1">
      <c r="A330" s="15"/>
      <c r="B330" s="3">
        <v>322</v>
      </c>
      <c r="C330" s="20">
        <f t="shared" ref="C330:C368" si="35">IFERROR(EOMONTH(C329,0)+1, "")</f>
        <v>53632</v>
      </c>
      <c r="D330" s="61"/>
      <c r="E330" s="9" t="str">
        <f>IFERROR(IF(H329=0,"",H329*('Loan Details'!$D$10/12)),"")</f>
        <v/>
      </c>
      <c r="F330" s="9">
        <f>IFERROR(INDEX(INDEX('Loan Details'!$C$16:$D$27,,1),MATCH($C330,INDEX('Loan Details'!$C$16:$D$27,,2),0),1),0)</f>
        <v>0</v>
      </c>
      <c r="G330" s="9" t="str">
        <f t="shared" ref="G330:G368" si="36">IFERROR(IF(H329=0,"",MIN(($G$6-$E330+$F330),H329)),"")</f>
        <v/>
      </c>
      <c r="H330" s="9" t="str">
        <f t="shared" ref="H330:H368" si="37">IFERROR(IF(H329-G330&lt;0,"",MAX(H329-G330,0)),"")</f>
        <v/>
      </c>
      <c r="I330" s="61"/>
      <c r="J330" s="9" t="str">
        <f>IFERROR(IF(M329=0,"",M329*('Loan Details'!$G$10/12)),"")</f>
        <v/>
      </c>
      <c r="K330" s="9">
        <f>IFERROR(INDEX(INDEX('Loan Details'!$F$16:$G$27,,1),MATCH($C330,INDEX('Loan Details'!$F$16:$G$27,,2),0),1),0)</f>
        <v>0</v>
      </c>
      <c r="L330" s="9" t="str">
        <f t="shared" ref="L330:L368" si="38">IFERROR(IF(M329=0,"",MIN(($L$6-$J330+$K330),M329)),"")</f>
        <v/>
      </c>
      <c r="M330" s="9" t="str">
        <f t="shared" ref="M330:M368" si="39">IFERROR(IF(M329-L330&lt;0,"",MAX(M329-L330,0)),"")</f>
        <v/>
      </c>
      <c r="N330" s="61"/>
      <c r="O330" s="9" t="str">
        <f>IFERROR(IF(R329=0,"",R329*('Loan Details'!$J$10/12)),"")</f>
        <v/>
      </c>
      <c r="P330" s="9">
        <f>IFERROR(INDEX(INDEX('Loan Details'!$I$16:$J$27,,1),MATCH($C330,INDEX('Loan Details'!$I$16:$J$27,,2),0),1),0)</f>
        <v>0</v>
      </c>
      <c r="Q330" s="9" t="str">
        <f t="shared" ref="Q330:Q368" si="40">IFERROR(IF(R329=0,"",MIN(($Q$6-$O330+$P330),R329)),"")</f>
        <v/>
      </c>
      <c r="R330" s="9" t="str">
        <f t="shared" ref="R330:R368" si="41">IFERROR(IF(R329-Q330&lt;0,"",MAX(R329-Q330,0)),"")</f>
        <v/>
      </c>
      <c r="S330" s="15"/>
    </row>
    <row r="331" spans="1:19" ht="20.25" thickTop="1" thickBot="1">
      <c r="A331" s="15"/>
      <c r="B331" s="3">
        <v>323</v>
      </c>
      <c r="C331" s="20">
        <f t="shared" si="35"/>
        <v>53662</v>
      </c>
      <c r="D331" s="61"/>
      <c r="E331" s="9" t="str">
        <f>IFERROR(IF(H330=0,"",H330*('Loan Details'!$D$10/12)),"")</f>
        <v/>
      </c>
      <c r="F331" s="9">
        <f>IFERROR(INDEX(INDEX('Loan Details'!$C$16:$D$27,,1),MATCH($C331,INDEX('Loan Details'!$C$16:$D$27,,2),0),1),0)</f>
        <v>0</v>
      </c>
      <c r="G331" s="9" t="str">
        <f t="shared" si="36"/>
        <v/>
      </c>
      <c r="H331" s="9" t="str">
        <f t="shared" si="37"/>
        <v/>
      </c>
      <c r="I331" s="61"/>
      <c r="J331" s="9" t="str">
        <f>IFERROR(IF(M330=0,"",M330*('Loan Details'!$G$10/12)),"")</f>
        <v/>
      </c>
      <c r="K331" s="9">
        <f>IFERROR(INDEX(INDEX('Loan Details'!$F$16:$G$27,,1),MATCH($C331,INDEX('Loan Details'!$F$16:$G$27,,2),0),1),0)</f>
        <v>0</v>
      </c>
      <c r="L331" s="9" t="str">
        <f t="shared" si="38"/>
        <v/>
      </c>
      <c r="M331" s="9" t="str">
        <f t="shared" si="39"/>
        <v/>
      </c>
      <c r="N331" s="61"/>
      <c r="O331" s="9" t="str">
        <f>IFERROR(IF(R330=0,"",R330*('Loan Details'!$J$10/12)),"")</f>
        <v/>
      </c>
      <c r="P331" s="9">
        <f>IFERROR(INDEX(INDEX('Loan Details'!$I$16:$J$27,,1),MATCH($C331,INDEX('Loan Details'!$I$16:$J$27,,2),0),1),0)</f>
        <v>0</v>
      </c>
      <c r="Q331" s="9" t="str">
        <f t="shared" si="40"/>
        <v/>
      </c>
      <c r="R331" s="9" t="str">
        <f t="shared" si="41"/>
        <v/>
      </c>
      <c r="S331" s="15"/>
    </row>
    <row r="332" spans="1:19" ht="20.25" thickTop="1" thickBot="1">
      <c r="A332" s="15"/>
      <c r="B332" s="3">
        <v>324</v>
      </c>
      <c r="C332" s="20">
        <f t="shared" si="35"/>
        <v>53693</v>
      </c>
      <c r="D332" s="61"/>
      <c r="E332" s="9" t="str">
        <f>IFERROR(IF(H331=0,"",H331*('Loan Details'!$D$10/12)),"")</f>
        <v/>
      </c>
      <c r="F332" s="9">
        <f>IFERROR(INDEX(INDEX('Loan Details'!$C$16:$D$27,,1),MATCH($C332,INDEX('Loan Details'!$C$16:$D$27,,2),0),1),0)</f>
        <v>0</v>
      </c>
      <c r="G332" s="9" t="str">
        <f t="shared" si="36"/>
        <v/>
      </c>
      <c r="H332" s="9" t="str">
        <f t="shared" si="37"/>
        <v/>
      </c>
      <c r="I332" s="61"/>
      <c r="J332" s="9" t="str">
        <f>IFERROR(IF(M331=0,"",M331*('Loan Details'!$G$10/12)),"")</f>
        <v/>
      </c>
      <c r="K332" s="9">
        <f>IFERROR(INDEX(INDEX('Loan Details'!$F$16:$G$27,,1),MATCH($C332,INDEX('Loan Details'!$F$16:$G$27,,2),0),1),0)</f>
        <v>0</v>
      </c>
      <c r="L332" s="9" t="str">
        <f t="shared" si="38"/>
        <v/>
      </c>
      <c r="M332" s="9" t="str">
        <f t="shared" si="39"/>
        <v/>
      </c>
      <c r="N332" s="61"/>
      <c r="O332" s="9" t="str">
        <f>IFERROR(IF(R331=0,"",R331*('Loan Details'!$J$10/12)),"")</f>
        <v/>
      </c>
      <c r="P332" s="9">
        <f>IFERROR(INDEX(INDEX('Loan Details'!$I$16:$J$27,,1),MATCH($C332,INDEX('Loan Details'!$I$16:$J$27,,2),0),1),0)</f>
        <v>0</v>
      </c>
      <c r="Q332" s="9" t="str">
        <f t="shared" si="40"/>
        <v/>
      </c>
      <c r="R332" s="9" t="str">
        <f t="shared" si="41"/>
        <v/>
      </c>
      <c r="S332" s="15"/>
    </row>
    <row r="333" spans="1:19" ht="20.25" thickTop="1" thickBot="1">
      <c r="A333" s="15"/>
      <c r="B333" s="3">
        <v>325</v>
      </c>
      <c r="C333" s="20">
        <f t="shared" si="35"/>
        <v>53724</v>
      </c>
      <c r="D333" s="61"/>
      <c r="E333" s="9" t="str">
        <f>IFERROR(IF(H332=0,"",H332*('Loan Details'!$D$10/12)),"")</f>
        <v/>
      </c>
      <c r="F333" s="9">
        <f>IFERROR(INDEX(INDEX('Loan Details'!$C$16:$D$27,,1),MATCH($C333,INDEX('Loan Details'!$C$16:$D$27,,2),0),1),0)</f>
        <v>0</v>
      </c>
      <c r="G333" s="9" t="str">
        <f t="shared" si="36"/>
        <v/>
      </c>
      <c r="H333" s="9" t="str">
        <f t="shared" si="37"/>
        <v/>
      </c>
      <c r="I333" s="61"/>
      <c r="J333" s="9" t="str">
        <f>IFERROR(IF(M332=0,"",M332*('Loan Details'!$G$10/12)),"")</f>
        <v/>
      </c>
      <c r="K333" s="9">
        <f>IFERROR(INDEX(INDEX('Loan Details'!$F$16:$G$27,,1),MATCH($C333,INDEX('Loan Details'!$F$16:$G$27,,2),0),1),0)</f>
        <v>0</v>
      </c>
      <c r="L333" s="9" t="str">
        <f t="shared" si="38"/>
        <v/>
      </c>
      <c r="M333" s="9" t="str">
        <f t="shared" si="39"/>
        <v/>
      </c>
      <c r="N333" s="61"/>
      <c r="O333" s="9" t="str">
        <f>IFERROR(IF(R332=0,"",R332*('Loan Details'!$J$10/12)),"")</f>
        <v/>
      </c>
      <c r="P333" s="9">
        <f>IFERROR(INDEX(INDEX('Loan Details'!$I$16:$J$27,,1),MATCH($C333,INDEX('Loan Details'!$I$16:$J$27,,2),0),1),0)</f>
        <v>0</v>
      </c>
      <c r="Q333" s="9" t="str">
        <f t="shared" si="40"/>
        <v/>
      </c>
      <c r="R333" s="9" t="str">
        <f t="shared" si="41"/>
        <v/>
      </c>
      <c r="S333" s="15"/>
    </row>
    <row r="334" spans="1:19" ht="20.25" thickTop="1" thickBot="1">
      <c r="A334" s="15"/>
      <c r="B334" s="3">
        <v>326</v>
      </c>
      <c r="C334" s="20">
        <f t="shared" si="35"/>
        <v>53752</v>
      </c>
      <c r="D334" s="61"/>
      <c r="E334" s="9" t="str">
        <f>IFERROR(IF(H333=0,"",H333*('Loan Details'!$D$10/12)),"")</f>
        <v/>
      </c>
      <c r="F334" s="9">
        <f>IFERROR(INDEX(INDEX('Loan Details'!$C$16:$D$27,,1),MATCH($C334,INDEX('Loan Details'!$C$16:$D$27,,2),0),1),0)</f>
        <v>0</v>
      </c>
      <c r="G334" s="9" t="str">
        <f t="shared" si="36"/>
        <v/>
      </c>
      <c r="H334" s="9" t="str">
        <f t="shared" si="37"/>
        <v/>
      </c>
      <c r="I334" s="61"/>
      <c r="J334" s="9" t="str">
        <f>IFERROR(IF(M333=0,"",M333*('Loan Details'!$G$10/12)),"")</f>
        <v/>
      </c>
      <c r="K334" s="9">
        <f>IFERROR(INDEX(INDEX('Loan Details'!$F$16:$G$27,,1),MATCH($C334,INDEX('Loan Details'!$F$16:$G$27,,2),0),1),0)</f>
        <v>0</v>
      </c>
      <c r="L334" s="9" t="str">
        <f t="shared" si="38"/>
        <v/>
      </c>
      <c r="M334" s="9" t="str">
        <f t="shared" si="39"/>
        <v/>
      </c>
      <c r="N334" s="61"/>
      <c r="O334" s="9" t="str">
        <f>IFERROR(IF(R333=0,"",R333*('Loan Details'!$J$10/12)),"")</f>
        <v/>
      </c>
      <c r="P334" s="9">
        <f>IFERROR(INDEX(INDEX('Loan Details'!$I$16:$J$27,,1),MATCH($C334,INDEX('Loan Details'!$I$16:$J$27,,2),0),1),0)</f>
        <v>0</v>
      </c>
      <c r="Q334" s="9" t="str">
        <f t="shared" si="40"/>
        <v/>
      </c>
      <c r="R334" s="9" t="str">
        <f t="shared" si="41"/>
        <v/>
      </c>
      <c r="S334" s="15"/>
    </row>
    <row r="335" spans="1:19" ht="20.25" thickTop="1" thickBot="1">
      <c r="A335" s="15"/>
      <c r="B335" s="3">
        <v>327</v>
      </c>
      <c r="C335" s="20">
        <f t="shared" si="35"/>
        <v>53783</v>
      </c>
      <c r="D335" s="61"/>
      <c r="E335" s="9" t="str">
        <f>IFERROR(IF(H334=0,"",H334*('Loan Details'!$D$10/12)),"")</f>
        <v/>
      </c>
      <c r="F335" s="9">
        <f>IFERROR(INDEX(INDEX('Loan Details'!$C$16:$D$27,,1),MATCH($C335,INDEX('Loan Details'!$C$16:$D$27,,2),0),1),0)</f>
        <v>0</v>
      </c>
      <c r="G335" s="9" t="str">
        <f t="shared" si="36"/>
        <v/>
      </c>
      <c r="H335" s="9" t="str">
        <f t="shared" si="37"/>
        <v/>
      </c>
      <c r="I335" s="61"/>
      <c r="J335" s="9" t="str">
        <f>IFERROR(IF(M334=0,"",M334*('Loan Details'!$G$10/12)),"")</f>
        <v/>
      </c>
      <c r="K335" s="9">
        <f>IFERROR(INDEX(INDEX('Loan Details'!$F$16:$G$27,,1),MATCH($C335,INDEX('Loan Details'!$F$16:$G$27,,2),0),1),0)</f>
        <v>0</v>
      </c>
      <c r="L335" s="9" t="str">
        <f t="shared" si="38"/>
        <v/>
      </c>
      <c r="M335" s="9" t="str">
        <f t="shared" si="39"/>
        <v/>
      </c>
      <c r="N335" s="61"/>
      <c r="O335" s="9" t="str">
        <f>IFERROR(IF(R334=0,"",R334*('Loan Details'!$J$10/12)),"")</f>
        <v/>
      </c>
      <c r="P335" s="9">
        <f>IFERROR(INDEX(INDEX('Loan Details'!$I$16:$J$27,,1),MATCH($C335,INDEX('Loan Details'!$I$16:$J$27,,2),0),1),0)</f>
        <v>0</v>
      </c>
      <c r="Q335" s="9" t="str">
        <f t="shared" si="40"/>
        <v/>
      </c>
      <c r="R335" s="9" t="str">
        <f t="shared" si="41"/>
        <v/>
      </c>
      <c r="S335" s="15"/>
    </row>
    <row r="336" spans="1:19" ht="20.25" thickTop="1" thickBot="1">
      <c r="A336" s="15"/>
      <c r="B336" s="3">
        <v>328</v>
      </c>
      <c r="C336" s="20">
        <f t="shared" si="35"/>
        <v>53813</v>
      </c>
      <c r="D336" s="61"/>
      <c r="E336" s="9" t="str">
        <f>IFERROR(IF(H335=0,"",H335*('Loan Details'!$D$10/12)),"")</f>
        <v/>
      </c>
      <c r="F336" s="9">
        <f>IFERROR(INDEX(INDEX('Loan Details'!$C$16:$D$27,,1),MATCH($C336,INDEX('Loan Details'!$C$16:$D$27,,2),0),1),0)</f>
        <v>0</v>
      </c>
      <c r="G336" s="9" t="str">
        <f t="shared" si="36"/>
        <v/>
      </c>
      <c r="H336" s="9" t="str">
        <f t="shared" si="37"/>
        <v/>
      </c>
      <c r="I336" s="61"/>
      <c r="J336" s="9" t="str">
        <f>IFERROR(IF(M335=0,"",M335*('Loan Details'!$G$10/12)),"")</f>
        <v/>
      </c>
      <c r="K336" s="9">
        <f>IFERROR(INDEX(INDEX('Loan Details'!$F$16:$G$27,,1),MATCH($C336,INDEX('Loan Details'!$F$16:$G$27,,2),0),1),0)</f>
        <v>0</v>
      </c>
      <c r="L336" s="9" t="str">
        <f t="shared" si="38"/>
        <v/>
      </c>
      <c r="M336" s="9" t="str">
        <f t="shared" si="39"/>
        <v/>
      </c>
      <c r="N336" s="61"/>
      <c r="O336" s="9" t="str">
        <f>IFERROR(IF(R335=0,"",R335*('Loan Details'!$J$10/12)),"")</f>
        <v/>
      </c>
      <c r="P336" s="9">
        <f>IFERROR(INDEX(INDEX('Loan Details'!$I$16:$J$27,,1),MATCH($C336,INDEX('Loan Details'!$I$16:$J$27,,2),0),1),0)</f>
        <v>0</v>
      </c>
      <c r="Q336" s="9" t="str">
        <f t="shared" si="40"/>
        <v/>
      </c>
      <c r="R336" s="9" t="str">
        <f t="shared" si="41"/>
        <v/>
      </c>
      <c r="S336" s="15"/>
    </row>
    <row r="337" spans="1:19" ht="20.25" thickTop="1" thickBot="1">
      <c r="A337" s="15"/>
      <c r="B337" s="3">
        <v>329</v>
      </c>
      <c r="C337" s="20">
        <f t="shared" si="35"/>
        <v>53844</v>
      </c>
      <c r="D337" s="61"/>
      <c r="E337" s="9" t="str">
        <f>IFERROR(IF(H336=0,"",H336*('Loan Details'!$D$10/12)),"")</f>
        <v/>
      </c>
      <c r="F337" s="9">
        <f>IFERROR(INDEX(INDEX('Loan Details'!$C$16:$D$27,,1),MATCH($C337,INDEX('Loan Details'!$C$16:$D$27,,2),0),1),0)</f>
        <v>0</v>
      </c>
      <c r="G337" s="9" t="str">
        <f t="shared" si="36"/>
        <v/>
      </c>
      <c r="H337" s="9" t="str">
        <f t="shared" si="37"/>
        <v/>
      </c>
      <c r="I337" s="61"/>
      <c r="J337" s="9" t="str">
        <f>IFERROR(IF(M336=0,"",M336*('Loan Details'!$G$10/12)),"")</f>
        <v/>
      </c>
      <c r="K337" s="9">
        <f>IFERROR(INDEX(INDEX('Loan Details'!$F$16:$G$27,,1),MATCH($C337,INDEX('Loan Details'!$F$16:$G$27,,2),0),1),0)</f>
        <v>0</v>
      </c>
      <c r="L337" s="9" t="str">
        <f t="shared" si="38"/>
        <v/>
      </c>
      <c r="M337" s="9" t="str">
        <f t="shared" si="39"/>
        <v/>
      </c>
      <c r="N337" s="61"/>
      <c r="O337" s="9" t="str">
        <f>IFERROR(IF(R336=0,"",R336*('Loan Details'!$J$10/12)),"")</f>
        <v/>
      </c>
      <c r="P337" s="9">
        <f>IFERROR(INDEX(INDEX('Loan Details'!$I$16:$J$27,,1),MATCH($C337,INDEX('Loan Details'!$I$16:$J$27,,2),0),1),0)</f>
        <v>0</v>
      </c>
      <c r="Q337" s="9" t="str">
        <f t="shared" si="40"/>
        <v/>
      </c>
      <c r="R337" s="9" t="str">
        <f t="shared" si="41"/>
        <v/>
      </c>
      <c r="S337" s="15"/>
    </row>
    <row r="338" spans="1:19" ht="20.25" thickTop="1" thickBot="1">
      <c r="A338" s="15"/>
      <c r="B338" s="3">
        <v>330</v>
      </c>
      <c r="C338" s="20">
        <f t="shared" si="35"/>
        <v>53874</v>
      </c>
      <c r="D338" s="61"/>
      <c r="E338" s="9" t="str">
        <f>IFERROR(IF(H337=0,"",H337*('Loan Details'!$D$10/12)),"")</f>
        <v/>
      </c>
      <c r="F338" s="9">
        <f>IFERROR(INDEX(INDEX('Loan Details'!$C$16:$D$27,,1),MATCH($C338,INDEX('Loan Details'!$C$16:$D$27,,2),0),1),0)</f>
        <v>0</v>
      </c>
      <c r="G338" s="9" t="str">
        <f t="shared" si="36"/>
        <v/>
      </c>
      <c r="H338" s="9" t="str">
        <f t="shared" si="37"/>
        <v/>
      </c>
      <c r="I338" s="61"/>
      <c r="J338" s="9" t="str">
        <f>IFERROR(IF(M337=0,"",M337*('Loan Details'!$G$10/12)),"")</f>
        <v/>
      </c>
      <c r="K338" s="9">
        <f>IFERROR(INDEX(INDEX('Loan Details'!$F$16:$G$27,,1),MATCH($C338,INDEX('Loan Details'!$F$16:$G$27,,2),0),1),0)</f>
        <v>0</v>
      </c>
      <c r="L338" s="9" t="str">
        <f t="shared" si="38"/>
        <v/>
      </c>
      <c r="M338" s="9" t="str">
        <f t="shared" si="39"/>
        <v/>
      </c>
      <c r="N338" s="61"/>
      <c r="O338" s="9" t="str">
        <f>IFERROR(IF(R337=0,"",R337*('Loan Details'!$J$10/12)),"")</f>
        <v/>
      </c>
      <c r="P338" s="9">
        <f>IFERROR(INDEX(INDEX('Loan Details'!$I$16:$J$27,,1),MATCH($C338,INDEX('Loan Details'!$I$16:$J$27,,2),0),1),0)</f>
        <v>0</v>
      </c>
      <c r="Q338" s="9" t="str">
        <f t="shared" si="40"/>
        <v/>
      </c>
      <c r="R338" s="9" t="str">
        <f t="shared" si="41"/>
        <v/>
      </c>
      <c r="S338" s="15"/>
    </row>
    <row r="339" spans="1:19" ht="20.25" thickTop="1" thickBot="1">
      <c r="A339" s="15"/>
      <c r="B339" s="3">
        <v>331</v>
      </c>
      <c r="C339" s="20">
        <f t="shared" si="35"/>
        <v>53905</v>
      </c>
      <c r="D339" s="61"/>
      <c r="E339" s="9" t="str">
        <f>IFERROR(IF(H338=0,"",H338*('Loan Details'!$D$10/12)),"")</f>
        <v/>
      </c>
      <c r="F339" s="9">
        <f>IFERROR(INDEX(INDEX('Loan Details'!$C$16:$D$27,,1),MATCH($C339,INDEX('Loan Details'!$C$16:$D$27,,2),0),1),0)</f>
        <v>0</v>
      </c>
      <c r="G339" s="9" t="str">
        <f t="shared" si="36"/>
        <v/>
      </c>
      <c r="H339" s="9" t="str">
        <f t="shared" si="37"/>
        <v/>
      </c>
      <c r="I339" s="61"/>
      <c r="J339" s="9" t="str">
        <f>IFERROR(IF(M338=0,"",M338*('Loan Details'!$G$10/12)),"")</f>
        <v/>
      </c>
      <c r="K339" s="9">
        <f>IFERROR(INDEX(INDEX('Loan Details'!$F$16:$G$27,,1),MATCH($C339,INDEX('Loan Details'!$F$16:$G$27,,2),0),1),0)</f>
        <v>0</v>
      </c>
      <c r="L339" s="9" t="str">
        <f t="shared" si="38"/>
        <v/>
      </c>
      <c r="M339" s="9" t="str">
        <f t="shared" si="39"/>
        <v/>
      </c>
      <c r="N339" s="61"/>
      <c r="O339" s="9" t="str">
        <f>IFERROR(IF(R338=0,"",R338*('Loan Details'!$J$10/12)),"")</f>
        <v/>
      </c>
      <c r="P339" s="9">
        <f>IFERROR(INDEX(INDEX('Loan Details'!$I$16:$J$27,,1),MATCH($C339,INDEX('Loan Details'!$I$16:$J$27,,2),0),1),0)</f>
        <v>0</v>
      </c>
      <c r="Q339" s="9" t="str">
        <f t="shared" si="40"/>
        <v/>
      </c>
      <c r="R339" s="9" t="str">
        <f t="shared" si="41"/>
        <v/>
      </c>
      <c r="S339" s="15"/>
    </row>
    <row r="340" spans="1:19" ht="20.25" thickTop="1" thickBot="1">
      <c r="A340" s="15"/>
      <c r="B340" s="3">
        <v>332</v>
      </c>
      <c r="C340" s="20">
        <f t="shared" si="35"/>
        <v>53936</v>
      </c>
      <c r="D340" s="61"/>
      <c r="E340" s="9" t="str">
        <f>IFERROR(IF(H339=0,"",H339*('Loan Details'!$D$10/12)),"")</f>
        <v/>
      </c>
      <c r="F340" s="9">
        <f>IFERROR(INDEX(INDEX('Loan Details'!$C$16:$D$27,,1),MATCH($C340,INDEX('Loan Details'!$C$16:$D$27,,2),0),1),0)</f>
        <v>0</v>
      </c>
      <c r="G340" s="9" t="str">
        <f t="shared" si="36"/>
        <v/>
      </c>
      <c r="H340" s="9" t="str">
        <f t="shared" si="37"/>
        <v/>
      </c>
      <c r="I340" s="61"/>
      <c r="J340" s="9" t="str">
        <f>IFERROR(IF(M339=0,"",M339*('Loan Details'!$G$10/12)),"")</f>
        <v/>
      </c>
      <c r="K340" s="9">
        <f>IFERROR(INDEX(INDEX('Loan Details'!$F$16:$G$27,,1),MATCH($C340,INDEX('Loan Details'!$F$16:$G$27,,2),0),1),0)</f>
        <v>0</v>
      </c>
      <c r="L340" s="9" t="str">
        <f t="shared" si="38"/>
        <v/>
      </c>
      <c r="M340" s="9" t="str">
        <f t="shared" si="39"/>
        <v/>
      </c>
      <c r="N340" s="61"/>
      <c r="O340" s="9" t="str">
        <f>IFERROR(IF(R339=0,"",R339*('Loan Details'!$J$10/12)),"")</f>
        <v/>
      </c>
      <c r="P340" s="9">
        <f>IFERROR(INDEX(INDEX('Loan Details'!$I$16:$J$27,,1),MATCH($C340,INDEX('Loan Details'!$I$16:$J$27,,2),0),1),0)</f>
        <v>0</v>
      </c>
      <c r="Q340" s="9" t="str">
        <f t="shared" si="40"/>
        <v/>
      </c>
      <c r="R340" s="9" t="str">
        <f t="shared" si="41"/>
        <v/>
      </c>
      <c r="S340" s="15"/>
    </row>
    <row r="341" spans="1:19" ht="20.25" thickTop="1" thickBot="1">
      <c r="A341" s="15"/>
      <c r="B341" s="3">
        <v>333</v>
      </c>
      <c r="C341" s="20">
        <f t="shared" si="35"/>
        <v>53966</v>
      </c>
      <c r="D341" s="61"/>
      <c r="E341" s="9" t="str">
        <f>IFERROR(IF(H340=0,"",H340*('Loan Details'!$D$10/12)),"")</f>
        <v/>
      </c>
      <c r="F341" s="9">
        <f>IFERROR(INDEX(INDEX('Loan Details'!$C$16:$D$27,,1),MATCH($C341,INDEX('Loan Details'!$C$16:$D$27,,2),0),1),0)</f>
        <v>0</v>
      </c>
      <c r="G341" s="9" t="str">
        <f t="shared" si="36"/>
        <v/>
      </c>
      <c r="H341" s="9" t="str">
        <f t="shared" si="37"/>
        <v/>
      </c>
      <c r="I341" s="61"/>
      <c r="J341" s="9" t="str">
        <f>IFERROR(IF(M340=0,"",M340*('Loan Details'!$G$10/12)),"")</f>
        <v/>
      </c>
      <c r="K341" s="9">
        <f>IFERROR(INDEX(INDEX('Loan Details'!$F$16:$G$27,,1),MATCH($C341,INDEX('Loan Details'!$F$16:$G$27,,2),0),1),0)</f>
        <v>0</v>
      </c>
      <c r="L341" s="9" t="str">
        <f t="shared" si="38"/>
        <v/>
      </c>
      <c r="M341" s="9" t="str">
        <f t="shared" si="39"/>
        <v/>
      </c>
      <c r="N341" s="61"/>
      <c r="O341" s="9" t="str">
        <f>IFERROR(IF(R340=0,"",R340*('Loan Details'!$J$10/12)),"")</f>
        <v/>
      </c>
      <c r="P341" s="9">
        <f>IFERROR(INDEX(INDEX('Loan Details'!$I$16:$J$27,,1),MATCH($C341,INDEX('Loan Details'!$I$16:$J$27,,2),0),1),0)</f>
        <v>0</v>
      </c>
      <c r="Q341" s="9" t="str">
        <f t="shared" si="40"/>
        <v/>
      </c>
      <c r="R341" s="9" t="str">
        <f t="shared" si="41"/>
        <v/>
      </c>
      <c r="S341" s="15"/>
    </row>
    <row r="342" spans="1:19" ht="20.25" thickTop="1" thickBot="1">
      <c r="A342" s="15"/>
      <c r="B342" s="3">
        <v>334</v>
      </c>
      <c r="C342" s="20">
        <f t="shared" si="35"/>
        <v>53997</v>
      </c>
      <c r="D342" s="61"/>
      <c r="E342" s="9" t="str">
        <f>IFERROR(IF(H341=0,"",H341*('Loan Details'!$D$10/12)),"")</f>
        <v/>
      </c>
      <c r="F342" s="9">
        <f>IFERROR(INDEX(INDEX('Loan Details'!$C$16:$D$27,,1),MATCH($C342,INDEX('Loan Details'!$C$16:$D$27,,2),0),1),0)</f>
        <v>0</v>
      </c>
      <c r="G342" s="9" t="str">
        <f t="shared" si="36"/>
        <v/>
      </c>
      <c r="H342" s="9" t="str">
        <f t="shared" si="37"/>
        <v/>
      </c>
      <c r="I342" s="61"/>
      <c r="J342" s="9" t="str">
        <f>IFERROR(IF(M341=0,"",M341*('Loan Details'!$G$10/12)),"")</f>
        <v/>
      </c>
      <c r="K342" s="9">
        <f>IFERROR(INDEX(INDEX('Loan Details'!$F$16:$G$27,,1),MATCH($C342,INDEX('Loan Details'!$F$16:$G$27,,2),0),1),0)</f>
        <v>0</v>
      </c>
      <c r="L342" s="9" t="str">
        <f t="shared" si="38"/>
        <v/>
      </c>
      <c r="M342" s="9" t="str">
        <f t="shared" si="39"/>
        <v/>
      </c>
      <c r="N342" s="61"/>
      <c r="O342" s="9" t="str">
        <f>IFERROR(IF(R341=0,"",R341*('Loan Details'!$J$10/12)),"")</f>
        <v/>
      </c>
      <c r="P342" s="9">
        <f>IFERROR(INDEX(INDEX('Loan Details'!$I$16:$J$27,,1),MATCH($C342,INDEX('Loan Details'!$I$16:$J$27,,2),0),1),0)</f>
        <v>0</v>
      </c>
      <c r="Q342" s="9" t="str">
        <f t="shared" si="40"/>
        <v/>
      </c>
      <c r="R342" s="9" t="str">
        <f t="shared" si="41"/>
        <v/>
      </c>
      <c r="S342" s="15"/>
    </row>
    <row r="343" spans="1:19" ht="20.25" thickTop="1" thickBot="1">
      <c r="A343" s="15"/>
      <c r="B343" s="3">
        <v>335</v>
      </c>
      <c r="C343" s="20">
        <f t="shared" si="35"/>
        <v>54027</v>
      </c>
      <c r="D343" s="61"/>
      <c r="E343" s="9" t="str">
        <f>IFERROR(IF(H342=0,"",H342*('Loan Details'!$D$10/12)),"")</f>
        <v/>
      </c>
      <c r="F343" s="9">
        <f>IFERROR(INDEX(INDEX('Loan Details'!$C$16:$D$27,,1),MATCH($C343,INDEX('Loan Details'!$C$16:$D$27,,2),0),1),0)</f>
        <v>0</v>
      </c>
      <c r="G343" s="9" t="str">
        <f t="shared" si="36"/>
        <v/>
      </c>
      <c r="H343" s="9" t="str">
        <f t="shared" si="37"/>
        <v/>
      </c>
      <c r="I343" s="61"/>
      <c r="J343" s="9" t="str">
        <f>IFERROR(IF(M342=0,"",M342*('Loan Details'!$G$10/12)),"")</f>
        <v/>
      </c>
      <c r="K343" s="9">
        <f>IFERROR(INDEX(INDEX('Loan Details'!$F$16:$G$27,,1),MATCH($C343,INDEX('Loan Details'!$F$16:$G$27,,2),0),1),0)</f>
        <v>0</v>
      </c>
      <c r="L343" s="9" t="str">
        <f t="shared" si="38"/>
        <v/>
      </c>
      <c r="M343" s="9" t="str">
        <f t="shared" si="39"/>
        <v/>
      </c>
      <c r="N343" s="61"/>
      <c r="O343" s="9" t="str">
        <f>IFERROR(IF(R342=0,"",R342*('Loan Details'!$J$10/12)),"")</f>
        <v/>
      </c>
      <c r="P343" s="9">
        <f>IFERROR(INDEX(INDEX('Loan Details'!$I$16:$J$27,,1),MATCH($C343,INDEX('Loan Details'!$I$16:$J$27,,2),0),1),0)</f>
        <v>0</v>
      </c>
      <c r="Q343" s="9" t="str">
        <f t="shared" si="40"/>
        <v/>
      </c>
      <c r="R343" s="9" t="str">
        <f t="shared" si="41"/>
        <v/>
      </c>
      <c r="S343" s="15"/>
    </row>
    <row r="344" spans="1:19" ht="20.25" thickTop="1" thickBot="1">
      <c r="A344" s="15"/>
      <c r="B344" s="3">
        <v>336</v>
      </c>
      <c r="C344" s="20">
        <f t="shared" si="35"/>
        <v>54058</v>
      </c>
      <c r="D344" s="61"/>
      <c r="E344" s="9" t="str">
        <f>IFERROR(IF(H343=0,"",H343*('Loan Details'!$D$10/12)),"")</f>
        <v/>
      </c>
      <c r="F344" s="9">
        <f>IFERROR(INDEX(INDEX('Loan Details'!$C$16:$D$27,,1),MATCH($C344,INDEX('Loan Details'!$C$16:$D$27,,2),0),1),0)</f>
        <v>0</v>
      </c>
      <c r="G344" s="9" t="str">
        <f t="shared" si="36"/>
        <v/>
      </c>
      <c r="H344" s="9" t="str">
        <f t="shared" si="37"/>
        <v/>
      </c>
      <c r="I344" s="61"/>
      <c r="J344" s="9" t="str">
        <f>IFERROR(IF(M343=0,"",M343*('Loan Details'!$G$10/12)),"")</f>
        <v/>
      </c>
      <c r="K344" s="9">
        <f>IFERROR(INDEX(INDEX('Loan Details'!$F$16:$G$27,,1),MATCH($C344,INDEX('Loan Details'!$F$16:$G$27,,2),0),1),0)</f>
        <v>0</v>
      </c>
      <c r="L344" s="9" t="str">
        <f t="shared" si="38"/>
        <v/>
      </c>
      <c r="M344" s="9" t="str">
        <f t="shared" si="39"/>
        <v/>
      </c>
      <c r="N344" s="61"/>
      <c r="O344" s="9" t="str">
        <f>IFERROR(IF(R343=0,"",R343*('Loan Details'!$J$10/12)),"")</f>
        <v/>
      </c>
      <c r="P344" s="9">
        <f>IFERROR(INDEX(INDEX('Loan Details'!$I$16:$J$27,,1),MATCH($C344,INDEX('Loan Details'!$I$16:$J$27,,2),0),1),0)</f>
        <v>0</v>
      </c>
      <c r="Q344" s="9" t="str">
        <f t="shared" si="40"/>
        <v/>
      </c>
      <c r="R344" s="9" t="str">
        <f t="shared" si="41"/>
        <v/>
      </c>
      <c r="S344" s="15"/>
    </row>
    <row r="345" spans="1:19" ht="20.25" thickTop="1" thickBot="1">
      <c r="A345" s="15"/>
      <c r="B345" s="3">
        <v>337</v>
      </c>
      <c r="C345" s="20">
        <f t="shared" si="35"/>
        <v>54089</v>
      </c>
      <c r="D345" s="61"/>
      <c r="E345" s="9" t="str">
        <f>IFERROR(IF(H344=0,"",H344*('Loan Details'!$D$10/12)),"")</f>
        <v/>
      </c>
      <c r="F345" s="9">
        <f>IFERROR(INDEX(INDEX('Loan Details'!$C$16:$D$27,,1),MATCH($C345,INDEX('Loan Details'!$C$16:$D$27,,2),0),1),0)</f>
        <v>0</v>
      </c>
      <c r="G345" s="9" t="str">
        <f t="shared" si="36"/>
        <v/>
      </c>
      <c r="H345" s="9" t="str">
        <f t="shared" si="37"/>
        <v/>
      </c>
      <c r="I345" s="61"/>
      <c r="J345" s="9" t="str">
        <f>IFERROR(IF(M344=0,"",M344*('Loan Details'!$G$10/12)),"")</f>
        <v/>
      </c>
      <c r="K345" s="9">
        <f>IFERROR(INDEX(INDEX('Loan Details'!$F$16:$G$27,,1),MATCH($C345,INDEX('Loan Details'!$F$16:$G$27,,2),0),1),0)</f>
        <v>0</v>
      </c>
      <c r="L345" s="9" t="str">
        <f t="shared" si="38"/>
        <v/>
      </c>
      <c r="M345" s="9" t="str">
        <f t="shared" si="39"/>
        <v/>
      </c>
      <c r="N345" s="61"/>
      <c r="O345" s="9" t="str">
        <f>IFERROR(IF(R344=0,"",R344*('Loan Details'!$J$10/12)),"")</f>
        <v/>
      </c>
      <c r="P345" s="9">
        <f>IFERROR(INDEX(INDEX('Loan Details'!$I$16:$J$27,,1),MATCH($C345,INDEX('Loan Details'!$I$16:$J$27,,2),0),1),0)</f>
        <v>0</v>
      </c>
      <c r="Q345" s="9" t="str">
        <f t="shared" si="40"/>
        <v/>
      </c>
      <c r="R345" s="9" t="str">
        <f t="shared" si="41"/>
        <v/>
      </c>
      <c r="S345" s="15"/>
    </row>
    <row r="346" spans="1:19" ht="20.25" thickTop="1" thickBot="1">
      <c r="A346" s="15"/>
      <c r="B346" s="3">
        <v>338</v>
      </c>
      <c r="C346" s="20">
        <f t="shared" si="35"/>
        <v>54118</v>
      </c>
      <c r="D346" s="61"/>
      <c r="E346" s="9" t="str">
        <f>IFERROR(IF(H345=0,"",H345*('Loan Details'!$D$10/12)),"")</f>
        <v/>
      </c>
      <c r="F346" s="9">
        <f>IFERROR(INDEX(INDEX('Loan Details'!$C$16:$D$27,,1),MATCH($C346,INDEX('Loan Details'!$C$16:$D$27,,2),0),1),0)</f>
        <v>0</v>
      </c>
      <c r="G346" s="9" t="str">
        <f t="shared" si="36"/>
        <v/>
      </c>
      <c r="H346" s="9" t="str">
        <f t="shared" si="37"/>
        <v/>
      </c>
      <c r="I346" s="61"/>
      <c r="J346" s="9" t="str">
        <f>IFERROR(IF(M345=0,"",M345*('Loan Details'!$G$10/12)),"")</f>
        <v/>
      </c>
      <c r="K346" s="9">
        <f>IFERROR(INDEX(INDEX('Loan Details'!$F$16:$G$27,,1),MATCH($C346,INDEX('Loan Details'!$F$16:$G$27,,2),0),1),0)</f>
        <v>0</v>
      </c>
      <c r="L346" s="9" t="str">
        <f t="shared" si="38"/>
        <v/>
      </c>
      <c r="M346" s="9" t="str">
        <f t="shared" si="39"/>
        <v/>
      </c>
      <c r="N346" s="61"/>
      <c r="O346" s="9" t="str">
        <f>IFERROR(IF(R345=0,"",R345*('Loan Details'!$J$10/12)),"")</f>
        <v/>
      </c>
      <c r="P346" s="9">
        <f>IFERROR(INDEX(INDEX('Loan Details'!$I$16:$J$27,,1),MATCH($C346,INDEX('Loan Details'!$I$16:$J$27,,2),0),1),0)</f>
        <v>0</v>
      </c>
      <c r="Q346" s="9" t="str">
        <f t="shared" si="40"/>
        <v/>
      </c>
      <c r="R346" s="9" t="str">
        <f t="shared" si="41"/>
        <v/>
      </c>
      <c r="S346" s="15"/>
    </row>
    <row r="347" spans="1:19" ht="20.25" thickTop="1" thickBot="1">
      <c r="A347" s="15"/>
      <c r="B347" s="3">
        <v>339</v>
      </c>
      <c r="C347" s="20">
        <f t="shared" si="35"/>
        <v>54149</v>
      </c>
      <c r="D347" s="61"/>
      <c r="E347" s="9" t="str">
        <f>IFERROR(IF(H346=0,"",H346*('Loan Details'!$D$10/12)),"")</f>
        <v/>
      </c>
      <c r="F347" s="9">
        <f>IFERROR(INDEX(INDEX('Loan Details'!$C$16:$D$27,,1),MATCH($C347,INDEX('Loan Details'!$C$16:$D$27,,2),0),1),0)</f>
        <v>0</v>
      </c>
      <c r="G347" s="9" t="str">
        <f t="shared" si="36"/>
        <v/>
      </c>
      <c r="H347" s="9" t="str">
        <f t="shared" si="37"/>
        <v/>
      </c>
      <c r="I347" s="61"/>
      <c r="J347" s="9" t="str">
        <f>IFERROR(IF(M346=0,"",M346*('Loan Details'!$G$10/12)),"")</f>
        <v/>
      </c>
      <c r="K347" s="9">
        <f>IFERROR(INDEX(INDEX('Loan Details'!$F$16:$G$27,,1),MATCH($C347,INDEX('Loan Details'!$F$16:$G$27,,2),0),1),0)</f>
        <v>0</v>
      </c>
      <c r="L347" s="9" t="str">
        <f t="shared" si="38"/>
        <v/>
      </c>
      <c r="M347" s="9" t="str">
        <f t="shared" si="39"/>
        <v/>
      </c>
      <c r="N347" s="61"/>
      <c r="O347" s="9" t="str">
        <f>IFERROR(IF(R346=0,"",R346*('Loan Details'!$J$10/12)),"")</f>
        <v/>
      </c>
      <c r="P347" s="9">
        <f>IFERROR(INDEX(INDEX('Loan Details'!$I$16:$J$27,,1),MATCH($C347,INDEX('Loan Details'!$I$16:$J$27,,2),0),1),0)</f>
        <v>0</v>
      </c>
      <c r="Q347" s="9" t="str">
        <f t="shared" si="40"/>
        <v/>
      </c>
      <c r="R347" s="9" t="str">
        <f t="shared" si="41"/>
        <v/>
      </c>
      <c r="S347" s="15"/>
    </row>
    <row r="348" spans="1:19" ht="20.25" thickTop="1" thickBot="1">
      <c r="A348" s="15"/>
      <c r="B348" s="3">
        <v>340</v>
      </c>
      <c r="C348" s="20">
        <f t="shared" si="35"/>
        <v>54179</v>
      </c>
      <c r="D348" s="61"/>
      <c r="E348" s="9" t="str">
        <f>IFERROR(IF(H347=0,"",H347*('Loan Details'!$D$10/12)),"")</f>
        <v/>
      </c>
      <c r="F348" s="9">
        <f>IFERROR(INDEX(INDEX('Loan Details'!$C$16:$D$27,,1),MATCH($C348,INDEX('Loan Details'!$C$16:$D$27,,2),0),1),0)</f>
        <v>0</v>
      </c>
      <c r="G348" s="9" t="str">
        <f t="shared" si="36"/>
        <v/>
      </c>
      <c r="H348" s="9" t="str">
        <f t="shared" si="37"/>
        <v/>
      </c>
      <c r="I348" s="61"/>
      <c r="J348" s="9" t="str">
        <f>IFERROR(IF(M347=0,"",M347*('Loan Details'!$G$10/12)),"")</f>
        <v/>
      </c>
      <c r="K348" s="9">
        <f>IFERROR(INDEX(INDEX('Loan Details'!$F$16:$G$27,,1),MATCH($C348,INDEX('Loan Details'!$F$16:$G$27,,2),0),1),0)</f>
        <v>0</v>
      </c>
      <c r="L348" s="9" t="str">
        <f t="shared" si="38"/>
        <v/>
      </c>
      <c r="M348" s="9" t="str">
        <f t="shared" si="39"/>
        <v/>
      </c>
      <c r="N348" s="61"/>
      <c r="O348" s="9" t="str">
        <f>IFERROR(IF(R347=0,"",R347*('Loan Details'!$J$10/12)),"")</f>
        <v/>
      </c>
      <c r="P348" s="9">
        <f>IFERROR(INDEX(INDEX('Loan Details'!$I$16:$J$27,,1),MATCH($C348,INDEX('Loan Details'!$I$16:$J$27,,2),0),1),0)</f>
        <v>0</v>
      </c>
      <c r="Q348" s="9" t="str">
        <f t="shared" si="40"/>
        <v/>
      </c>
      <c r="R348" s="9" t="str">
        <f t="shared" si="41"/>
        <v/>
      </c>
      <c r="S348" s="15"/>
    </row>
    <row r="349" spans="1:19" ht="20.25" thickTop="1" thickBot="1">
      <c r="A349" s="15"/>
      <c r="B349" s="3">
        <v>341</v>
      </c>
      <c r="C349" s="20">
        <f t="shared" si="35"/>
        <v>54210</v>
      </c>
      <c r="D349" s="61"/>
      <c r="E349" s="9" t="str">
        <f>IFERROR(IF(H348=0,"",H348*('Loan Details'!$D$10/12)),"")</f>
        <v/>
      </c>
      <c r="F349" s="9">
        <f>IFERROR(INDEX(INDEX('Loan Details'!$C$16:$D$27,,1),MATCH($C349,INDEX('Loan Details'!$C$16:$D$27,,2),0),1),0)</f>
        <v>0</v>
      </c>
      <c r="G349" s="9" t="str">
        <f t="shared" si="36"/>
        <v/>
      </c>
      <c r="H349" s="9" t="str">
        <f t="shared" si="37"/>
        <v/>
      </c>
      <c r="I349" s="61"/>
      <c r="J349" s="9" t="str">
        <f>IFERROR(IF(M348=0,"",M348*('Loan Details'!$G$10/12)),"")</f>
        <v/>
      </c>
      <c r="K349" s="9">
        <f>IFERROR(INDEX(INDEX('Loan Details'!$F$16:$G$27,,1),MATCH($C349,INDEX('Loan Details'!$F$16:$G$27,,2),0),1),0)</f>
        <v>0</v>
      </c>
      <c r="L349" s="9" t="str">
        <f t="shared" si="38"/>
        <v/>
      </c>
      <c r="M349" s="9" t="str">
        <f t="shared" si="39"/>
        <v/>
      </c>
      <c r="N349" s="61"/>
      <c r="O349" s="9" t="str">
        <f>IFERROR(IF(R348=0,"",R348*('Loan Details'!$J$10/12)),"")</f>
        <v/>
      </c>
      <c r="P349" s="9">
        <f>IFERROR(INDEX(INDEX('Loan Details'!$I$16:$J$27,,1),MATCH($C349,INDEX('Loan Details'!$I$16:$J$27,,2),0),1),0)</f>
        <v>0</v>
      </c>
      <c r="Q349" s="9" t="str">
        <f t="shared" si="40"/>
        <v/>
      </c>
      <c r="R349" s="9" t="str">
        <f t="shared" si="41"/>
        <v/>
      </c>
      <c r="S349" s="15"/>
    </row>
    <row r="350" spans="1:19" ht="20.25" thickTop="1" thickBot="1">
      <c r="A350" s="15"/>
      <c r="B350" s="3">
        <v>342</v>
      </c>
      <c r="C350" s="20">
        <f t="shared" si="35"/>
        <v>54240</v>
      </c>
      <c r="D350" s="61"/>
      <c r="E350" s="9" t="str">
        <f>IFERROR(IF(H349=0,"",H349*('Loan Details'!$D$10/12)),"")</f>
        <v/>
      </c>
      <c r="F350" s="9">
        <f>IFERROR(INDEX(INDEX('Loan Details'!$C$16:$D$27,,1),MATCH($C350,INDEX('Loan Details'!$C$16:$D$27,,2),0),1),0)</f>
        <v>0</v>
      </c>
      <c r="G350" s="9" t="str">
        <f t="shared" si="36"/>
        <v/>
      </c>
      <c r="H350" s="9" t="str">
        <f t="shared" si="37"/>
        <v/>
      </c>
      <c r="I350" s="61"/>
      <c r="J350" s="9" t="str">
        <f>IFERROR(IF(M349=0,"",M349*('Loan Details'!$G$10/12)),"")</f>
        <v/>
      </c>
      <c r="K350" s="9">
        <f>IFERROR(INDEX(INDEX('Loan Details'!$F$16:$G$27,,1),MATCH($C350,INDEX('Loan Details'!$F$16:$G$27,,2),0),1),0)</f>
        <v>0</v>
      </c>
      <c r="L350" s="9" t="str">
        <f t="shared" si="38"/>
        <v/>
      </c>
      <c r="M350" s="9" t="str">
        <f t="shared" si="39"/>
        <v/>
      </c>
      <c r="N350" s="61"/>
      <c r="O350" s="9" t="str">
        <f>IFERROR(IF(R349=0,"",R349*('Loan Details'!$J$10/12)),"")</f>
        <v/>
      </c>
      <c r="P350" s="9">
        <f>IFERROR(INDEX(INDEX('Loan Details'!$I$16:$J$27,,1),MATCH($C350,INDEX('Loan Details'!$I$16:$J$27,,2),0),1),0)</f>
        <v>0</v>
      </c>
      <c r="Q350" s="9" t="str">
        <f t="shared" si="40"/>
        <v/>
      </c>
      <c r="R350" s="9" t="str">
        <f t="shared" si="41"/>
        <v/>
      </c>
      <c r="S350" s="15"/>
    </row>
    <row r="351" spans="1:19" ht="20.25" thickTop="1" thickBot="1">
      <c r="A351" s="15"/>
      <c r="B351" s="3">
        <v>343</v>
      </c>
      <c r="C351" s="20">
        <f t="shared" si="35"/>
        <v>54271</v>
      </c>
      <c r="D351" s="61"/>
      <c r="E351" s="9" t="str">
        <f>IFERROR(IF(H350=0,"",H350*('Loan Details'!$D$10/12)),"")</f>
        <v/>
      </c>
      <c r="F351" s="9">
        <f>IFERROR(INDEX(INDEX('Loan Details'!$C$16:$D$27,,1),MATCH($C351,INDEX('Loan Details'!$C$16:$D$27,,2),0),1),0)</f>
        <v>0</v>
      </c>
      <c r="G351" s="9" t="str">
        <f t="shared" si="36"/>
        <v/>
      </c>
      <c r="H351" s="9" t="str">
        <f t="shared" si="37"/>
        <v/>
      </c>
      <c r="I351" s="61"/>
      <c r="J351" s="9" t="str">
        <f>IFERROR(IF(M350=0,"",M350*('Loan Details'!$G$10/12)),"")</f>
        <v/>
      </c>
      <c r="K351" s="9">
        <f>IFERROR(INDEX(INDEX('Loan Details'!$F$16:$G$27,,1),MATCH($C351,INDEX('Loan Details'!$F$16:$G$27,,2),0),1),0)</f>
        <v>0</v>
      </c>
      <c r="L351" s="9" t="str">
        <f t="shared" si="38"/>
        <v/>
      </c>
      <c r="M351" s="9" t="str">
        <f t="shared" si="39"/>
        <v/>
      </c>
      <c r="N351" s="61"/>
      <c r="O351" s="9" t="str">
        <f>IFERROR(IF(R350=0,"",R350*('Loan Details'!$J$10/12)),"")</f>
        <v/>
      </c>
      <c r="P351" s="9">
        <f>IFERROR(INDEX(INDEX('Loan Details'!$I$16:$J$27,,1),MATCH($C351,INDEX('Loan Details'!$I$16:$J$27,,2),0),1),0)</f>
        <v>0</v>
      </c>
      <c r="Q351" s="9" t="str">
        <f t="shared" si="40"/>
        <v/>
      </c>
      <c r="R351" s="9" t="str">
        <f t="shared" si="41"/>
        <v/>
      </c>
      <c r="S351" s="15"/>
    </row>
    <row r="352" spans="1:19" ht="20.25" thickTop="1" thickBot="1">
      <c r="A352" s="15"/>
      <c r="B352" s="3">
        <v>344</v>
      </c>
      <c r="C352" s="20">
        <f t="shared" si="35"/>
        <v>54302</v>
      </c>
      <c r="D352" s="61"/>
      <c r="E352" s="9" t="str">
        <f>IFERROR(IF(H351=0,"",H351*('Loan Details'!$D$10/12)),"")</f>
        <v/>
      </c>
      <c r="F352" s="9">
        <f>IFERROR(INDEX(INDEX('Loan Details'!$C$16:$D$27,,1),MATCH($C352,INDEX('Loan Details'!$C$16:$D$27,,2),0),1),0)</f>
        <v>0</v>
      </c>
      <c r="G352" s="9" t="str">
        <f t="shared" si="36"/>
        <v/>
      </c>
      <c r="H352" s="9" t="str">
        <f t="shared" si="37"/>
        <v/>
      </c>
      <c r="I352" s="61"/>
      <c r="J352" s="9" t="str">
        <f>IFERROR(IF(M351=0,"",M351*('Loan Details'!$G$10/12)),"")</f>
        <v/>
      </c>
      <c r="K352" s="9">
        <f>IFERROR(INDEX(INDEX('Loan Details'!$F$16:$G$27,,1),MATCH($C352,INDEX('Loan Details'!$F$16:$G$27,,2),0),1),0)</f>
        <v>0</v>
      </c>
      <c r="L352" s="9" t="str">
        <f t="shared" si="38"/>
        <v/>
      </c>
      <c r="M352" s="9" t="str">
        <f t="shared" si="39"/>
        <v/>
      </c>
      <c r="N352" s="61"/>
      <c r="O352" s="9" t="str">
        <f>IFERROR(IF(R351=0,"",R351*('Loan Details'!$J$10/12)),"")</f>
        <v/>
      </c>
      <c r="P352" s="9">
        <f>IFERROR(INDEX(INDEX('Loan Details'!$I$16:$J$27,,1),MATCH($C352,INDEX('Loan Details'!$I$16:$J$27,,2),0),1),0)</f>
        <v>0</v>
      </c>
      <c r="Q352" s="9" t="str">
        <f t="shared" si="40"/>
        <v/>
      </c>
      <c r="R352" s="9" t="str">
        <f t="shared" si="41"/>
        <v/>
      </c>
      <c r="S352" s="15"/>
    </row>
    <row r="353" spans="1:19" ht="20.25" thickTop="1" thickBot="1">
      <c r="A353" s="15"/>
      <c r="B353" s="3">
        <v>345</v>
      </c>
      <c r="C353" s="20">
        <f t="shared" si="35"/>
        <v>54332</v>
      </c>
      <c r="D353" s="61"/>
      <c r="E353" s="9" t="str">
        <f>IFERROR(IF(H352=0,"",H352*('Loan Details'!$D$10/12)),"")</f>
        <v/>
      </c>
      <c r="F353" s="9">
        <f>IFERROR(INDEX(INDEX('Loan Details'!$C$16:$D$27,,1),MATCH($C353,INDEX('Loan Details'!$C$16:$D$27,,2),0),1),0)</f>
        <v>0</v>
      </c>
      <c r="G353" s="9" t="str">
        <f t="shared" si="36"/>
        <v/>
      </c>
      <c r="H353" s="9" t="str">
        <f t="shared" si="37"/>
        <v/>
      </c>
      <c r="I353" s="61"/>
      <c r="J353" s="9" t="str">
        <f>IFERROR(IF(M352=0,"",M352*('Loan Details'!$G$10/12)),"")</f>
        <v/>
      </c>
      <c r="K353" s="9">
        <f>IFERROR(INDEX(INDEX('Loan Details'!$F$16:$G$27,,1),MATCH($C353,INDEX('Loan Details'!$F$16:$G$27,,2),0),1),0)</f>
        <v>0</v>
      </c>
      <c r="L353" s="9" t="str">
        <f t="shared" si="38"/>
        <v/>
      </c>
      <c r="M353" s="9" t="str">
        <f t="shared" si="39"/>
        <v/>
      </c>
      <c r="N353" s="61"/>
      <c r="O353" s="9" t="str">
        <f>IFERROR(IF(R352=0,"",R352*('Loan Details'!$J$10/12)),"")</f>
        <v/>
      </c>
      <c r="P353" s="9">
        <f>IFERROR(INDEX(INDEX('Loan Details'!$I$16:$J$27,,1),MATCH($C353,INDEX('Loan Details'!$I$16:$J$27,,2),0),1),0)</f>
        <v>0</v>
      </c>
      <c r="Q353" s="9" t="str">
        <f t="shared" si="40"/>
        <v/>
      </c>
      <c r="R353" s="9" t="str">
        <f t="shared" si="41"/>
        <v/>
      </c>
      <c r="S353" s="15"/>
    </row>
    <row r="354" spans="1:19" ht="20.25" thickTop="1" thickBot="1">
      <c r="A354" s="15"/>
      <c r="B354" s="3">
        <v>346</v>
      </c>
      <c r="C354" s="20">
        <f t="shared" si="35"/>
        <v>54363</v>
      </c>
      <c r="D354" s="61"/>
      <c r="E354" s="9" t="str">
        <f>IFERROR(IF(H353=0,"",H353*('Loan Details'!$D$10/12)),"")</f>
        <v/>
      </c>
      <c r="F354" s="9">
        <f>IFERROR(INDEX(INDEX('Loan Details'!$C$16:$D$27,,1),MATCH($C354,INDEX('Loan Details'!$C$16:$D$27,,2),0),1),0)</f>
        <v>0</v>
      </c>
      <c r="G354" s="9" t="str">
        <f t="shared" si="36"/>
        <v/>
      </c>
      <c r="H354" s="9" t="str">
        <f t="shared" si="37"/>
        <v/>
      </c>
      <c r="I354" s="61"/>
      <c r="J354" s="9" t="str">
        <f>IFERROR(IF(M353=0,"",M353*('Loan Details'!$G$10/12)),"")</f>
        <v/>
      </c>
      <c r="K354" s="9">
        <f>IFERROR(INDEX(INDEX('Loan Details'!$F$16:$G$27,,1),MATCH($C354,INDEX('Loan Details'!$F$16:$G$27,,2),0),1),0)</f>
        <v>0</v>
      </c>
      <c r="L354" s="9" t="str">
        <f t="shared" si="38"/>
        <v/>
      </c>
      <c r="M354" s="9" t="str">
        <f t="shared" si="39"/>
        <v/>
      </c>
      <c r="N354" s="61"/>
      <c r="O354" s="9" t="str">
        <f>IFERROR(IF(R353=0,"",R353*('Loan Details'!$J$10/12)),"")</f>
        <v/>
      </c>
      <c r="P354" s="9">
        <f>IFERROR(INDEX(INDEX('Loan Details'!$I$16:$J$27,,1),MATCH($C354,INDEX('Loan Details'!$I$16:$J$27,,2),0),1),0)</f>
        <v>0</v>
      </c>
      <c r="Q354" s="9" t="str">
        <f t="shared" si="40"/>
        <v/>
      </c>
      <c r="R354" s="9" t="str">
        <f t="shared" si="41"/>
        <v/>
      </c>
      <c r="S354" s="15"/>
    </row>
    <row r="355" spans="1:19" ht="20.25" thickTop="1" thickBot="1">
      <c r="A355" s="15"/>
      <c r="B355" s="3">
        <v>347</v>
      </c>
      <c r="C355" s="20">
        <f t="shared" si="35"/>
        <v>54393</v>
      </c>
      <c r="D355" s="61"/>
      <c r="E355" s="9" t="str">
        <f>IFERROR(IF(H354=0,"",H354*('Loan Details'!$D$10/12)),"")</f>
        <v/>
      </c>
      <c r="F355" s="9">
        <f>IFERROR(INDEX(INDEX('Loan Details'!$C$16:$D$27,,1),MATCH($C355,INDEX('Loan Details'!$C$16:$D$27,,2),0),1),0)</f>
        <v>0</v>
      </c>
      <c r="G355" s="9" t="str">
        <f t="shared" si="36"/>
        <v/>
      </c>
      <c r="H355" s="9" t="str">
        <f t="shared" si="37"/>
        <v/>
      </c>
      <c r="I355" s="61"/>
      <c r="J355" s="9" t="str">
        <f>IFERROR(IF(M354=0,"",M354*('Loan Details'!$G$10/12)),"")</f>
        <v/>
      </c>
      <c r="K355" s="9">
        <f>IFERROR(INDEX(INDEX('Loan Details'!$F$16:$G$27,,1),MATCH($C355,INDEX('Loan Details'!$F$16:$G$27,,2),0),1),0)</f>
        <v>0</v>
      </c>
      <c r="L355" s="9" t="str">
        <f t="shared" si="38"/>
        <v/>
      </c>
      <c r="M355" s="9" t="str">
        <f t="shared" si="39"/>
        <v/>
      </c>
      <c r="N355" s="61"/>
      <c r="O355" s="9" t="str">
        <f>IFERROR(IF(R354=0,"",R354*('Loan Details'!$J$10/12)),"")</f>
        <v/>
      </c>
      <c r="P355" s="9">
        <f>IFERROR(INDEX(INDEX('Loan Details'!$I$16:$J$27,,1),MATCH($C355,INDEX('Loan Details'!$I$16:$J$27,,2),0),1),0)</f>
        <v>0</v>
      </c>
      <c r="Q355" s="9" t="str">
        <f t="shared" si="40"/>
        <v/>
      </c>
      <c r="R355" s="9" t="str">
        <f t="shared" si="41"/>
        <v/>
      </c>
      <c r="S355" s="15"/>
    </row>
    <row r="356" spans="1:19" ht="20.25" thickTop="1" thickBot="1">
      <c r="A356" s="15"/>
      <c r="B356" s="3">
        <v>348</v>
      </c>
      <c r="C356" s="20">
        <f t="shared" si="35"/>
        <v>54424</v>
      </c>
      <c r="D356" s="61"/>
      <c r="E356" s="9" t="str">
        <f>IFERROR(IF(H355=0,"",H355*('Loan Details'!$D$10/12)),"")</f>
        <v/>
      </c>
      <c r="F356" s="9">
        <f>IFERROR(INDEX(INDEX('Loan Details'!$C$16:$D$27,,1),MATCH($C356,INDEX('Loan Details'!$C$16:$D$27,,2),0),1),0)</f>
        <v>0</v>
      </c>
      <c r="G356" s="9" t="str">
        <f t="shared" si="36"/>
        <v/>
      </c>
      <c r="H356" s="9" t="str">
        <f t="shared" si="37"/>
        <v/>
      </c>
      <c r="I356" s="61"/>
      <c r="J356" s="9" t="str">
        <f>IFERROR(IF(M355=0,"",M355*('Loan Details'!$G$10/12)),"")</f>
        <v/>
      </c>
      <c r="K356" s="9">
        <f>IFERROR(INDEX(INDEX('Loan Details'!$F$16:$G$27,,1),MATCH($C356,INDEX('Loan Details'!$F$16:$G$27,,2),0),1),0)</f>
        <v>0</v>
      </c>
      <c r="L356" s="9" t="str">
        <f t="shared" si="38"/>
        <v/>
      </c>
      <c r="M356" s="9" t="str">
        <f t="shared" si="39"/>
        <v/>
      </c>
      <c r="N356" s="61"/>
      <c r="O356" s="9" t="str">
        <f>IFERROR(IF(R355=0,"",R355*('Loan Details'!$J$10/12)),"")</f>
        <v/>
      </c>
      <c r="P356" s="9">
        <f>IFERROR(INDEX(INDEX('Loan Details'!$I$16:$J$27,,1),MATCH($C356,INDEX('Loan Details'!$I$16:$J$27,,2),0),1),0)</f>
        <v>0</v>
      </c>
      <c r="Q356" s="9" t="str">
        <f t="shared" si="40"/>
        <v/>
      </c>
      <c r="R356" s="9" t="str">
        <f t="shared" si="41"/>
        <v/>
      </c>
      <c r="S356" s="15"/>
    </row>
    <row r="357" spans="1:19" ht="20.25" thickTop="1" thickBot="1">
      <c r="A357" s="15"/>
      <c r="B357" s="3">
        <v>349</v>
      </c>
      <c r="C357" s="20">
        <f t="shared" si="35"/>
        <v>54455</v>
      </c>
      <c r="D357" s="61"/>
      <c r="E357" s="9" t="str">
        <f>IFERROR(IF(H356=0,"",H356*('Loan Details'!$D$10/12)),"")</f>
        <v/>
      </c>
      <c r="F357" s="9">
        <f>IFERROR(INDEX(INDEX('Loan Details'!$C$16:$D$27,,1),MATCH($C357,INDEX('Loan Details'!$C$16:$D$27,,2),0),1),0)</f>
        <v>0</v>
      </c>
      <c r="G357" s="9" t="str">
        <f t="shared" si="36"/>
        <v/>
      </c>
      <c r="H357" s="9" t="str">
        <f t="shared" si="37"/>
        <v/>
      </c>
      <c r="I357" s="61"/>
      <c r="J357" s="9" t="str">
        <f>IFERROR(IF(M356=0,"",M356*('Loan Details'!$G$10/12)),"")</f>
        <v/>
      </c>
      <c r="K357" s="9">
        <f>IFERROR(INDEX(INDEX('Loan Details'!$F$16:$G$27,,1),MATCH($C357,INDEX('Loan Details'!$F$16:$G$27,,2),0),1),0)</f>
        <v>0</v>
      </c>
      <c r="L357" s="9" t="str">
        <f t="shared" si="38"/>
        <v/>
      </c>
      <c r="M357" s="9" t="str">
        <f t="shared" si="39"/>
        <v/>
      </c>
      <c r="N357" s="61"/>
      <c r="O357" s="9" t="str">
        <f>IFERROR(IF(R356=0,"",R356*('Loan Details'!$J$10/12)),"")</f>
        <v/>
      </c>
      <c r="P357" s="9">
        <f>IFERROR(INDEX(INDEX('Loan Details'!$I$16:$J$27,,1),MATCH($C357,INDEX('Loan Details'!$I$16:$J$27,,2),0),1),0)</f>
        <v>0</v>
      </c>
      <c r="Q357" s="9" t="str">
        <f t="shared" si="40"/>
        <v/>
      </c>
      <c r="R357" s="9" t="str">
        <f t="shared" si="41"/>
        <v/>
      </c>
      <c r="S357" s="15"/>
    </row>
    <row r="358" spans="1:19" ht="20.25" thickTop="1" thickBot="1">
      <c r="A358" s="15"/>
      <c r="B358" s="3">
        <v>350</v>
      </c>
      <c r="C358" s="20">
        <f t="shared" si="35"/>
        <v>54483</v>
      </c>
      <c r="D358" s="61"/>
      <c r="E358" s="9" t="str">
        <f>IFERROR(IF(H357=0,"",H357*('Loan Details'!$D$10/12)),"")</f>
        <v/>
      </c>
      <c r="F358" s="9">
        <f>IFERROR(INDEX(INDEX('Loan Details'!$C$16:$D$27,,1),MATCH($C358,INDEX('Loan Details'!$C$16:$D$27,,2),0),1),0)</f>
        <v>0</v>
      </c>
      <c r="G358" s="9" t="str">
        <f t="shared" si="36"/>
        <v/>
      </c>
      <c r="H358" s="9" t="str">
        <f t="shared" si="37"/>
        <v/>
      </c>
      <c r="I358" s="61"/>
      <c r="J358" s="9" t="str">
        <f>IFERROR(IF(M357=0,"",M357*('Loan Details'!$G$10/12)),"")</f>
        <v/>
      </c>
      <c r="K358" s="9">
        <f>IFERROR(INDEX(INDEX('Loan Details'!$F$16:$G$27,,1),MATCH($C358,INDEX('Loan Details'!$F$16:$G$27,,2),0),1),0)</f>
        <v>0</v>
      </c>
      <c r="L358" s="9" t="str">
        <f t="shared" si="38"/>
        <v/>
      </c>
      <c r="M358" s="9" t="str">
        <f t="shared" si="39"/>
        <v/>
      </c>
      <c r="N358" s="61"/>
      <c r="O358" s="9" t="str">
        <f>IFERROR(IF(R357=0,"",R357*('Loan Details'!$J$10/12)),"")</f>
        <v/>
      </c>
      <c r="P358" s="9">
        <f>IFERROR(INDEX(INDEX('Loan Details'!$I$16:$J$27,,1),MATCH($C358,INDEX('Loan Details'!$I$16:$J$27,,2),0),1),0)</f>
        <v>0</v>
      </c>
      <c r="Q358" s="9" t="str">
        <f t="shared" si="40"/>
        <v/>
      </c>
      <c r="R358" s="9" t="str">
        <f t="shared" si="41"/>
        <v/>
      </c>
      <c r="S358" s="15"/>
    </row>
    <row r="359" spans="1:19" ht="20.25" thickTop="1" thickBot="1">
      <c r="A359" s="15"/>
      <c r="B359" s="3">
        <v>351</v>
      </c>
      <c r="C359" s="20">
        <f t="shared" si="35"/>
        <v>54514</v>
      </c>
      <c r="D359" s="61"/>
      <c r="E359" s="9" t="str">
        <f>IFERROR(IF(H358=0,"",H358*('Loan Details'!$D$10/12)),"")</f>
        <v/>
      </c>
      <c r="F359" s="9">
        <f>IFERROR(INDEX(INDEX('Loan Details'!$C$16:$D$27,,1),MATCH($C359,INDEX('Loan Details'!$C$16:$D$27,,2),0),1),0)</f>
        <v>0</v>
      </c>
      <c r="G359" s="9" t="str">
        <f t="shared" si="36"/>
        <v/>
      </c>
      <c r="H359" s="9" t="str">
        <f t="shared" si="37"/>
        <v/>
      </c>
      <c r="I359" s="61"/>
      <c r="J359" s="9" t="str">
        <f>IFERROR(IF(M358=0,"",M358*('Loan Details'!$G$10/12)),"")</f>
        <v/>
      </c>
      <c r="K359" s="9">
        <f>IFERROR(INDEX(INDEX('Loan Details'!$F$16:$G$27,,1),MATCH($C359,INDEX('Loan Details'!$F$16:$G$27,,2),0),1),0)</f>
        <v>0</v>
      </c>
      <c r="L359" s="9" t="str">
        <f t="shared" si="38"/>
        <v/>
      </c>
      <c r="M359" s="9" t="str">
        <f t="shared" si="39"/>
        <v/>
      </c>
      <c r="N359" s="61"/>
      <c r="O359" s="9" t="str">
        <f>IFERROR(IF(R358=0,"",R358*('Loan Details'!$J$10/12)),"")</f>
        <v/>
      </c>
      <c r="P359" s="9">
        <f>IFERROR(INDEX(INDEX('Loan Details'!$I$16:$J$27,,1),MATCH($C359,INDEX('Loan Details'!$I$16:$J$27,,2),0),1),0)</f>
        <v>0</v>
      </c>
      <c r="Q359" s="9" t="str">
        <f t="shared" si="40"/>
        <v/>
      </c>
      <c r="R359" s="9" t="str">
        <f t="shared" si="41"/>
        <v/>
      </c>
      <c r="S359" s="15"/>
    </row>
    <row r="360" spans="1:19" ht="20.25" thickTop="1" thickBot="1">
      <c r="A360" s="15"/>
      <c r="B360" s="3">
        <v>352</v>
      </c>
      <c r="C360" s="20">
        <f t="shared" si="35"/>
        <v>54544</v>
      </c>
      <c r="D360" s="61"/>
      <c r="E360" s="9" t="str">
        <f>IFERROR(IF(H359=0,"",H359*('Loan Details'!$D$10/12)),"")</f>
        <v/>
      </c>
      <c r="F360" s="9">
        <f>IFERROR(INDEX(INDEX('Loan Details'!$C$16:$D$27,,1),MATCH($C360,INDEX('Loan Details'!$C$16:$D$27,,2),0),1),0)</f>
        <v>0</v>
      </c>
      <c r="G360" s="9" t="str">
        <f t="shared" si="36"/>
        <v/>
      </c>
      <c r="H360" s="9" t="str">
        <f t="shared" si="37"/>
        <v/>
      </c>
      <c r="I360" s="61"/>
      <c r="J360" s="9" t="str">
        <f>IFERROR(IF(M359=0,"",M359*('Loan Details'!$G$10/12)),"")</f>
        <v/>
      </c>
      <c r="K360" s="9">
        <f>IFERROR(INDEX(INDEX('Loan Details'!$F$16:$G$27,,1),MATCH($C360,INDEX('Loan Details'!$F$16:$G$27,,2),0),1),0)</f>
        <v>0</v>
      </c>
      <c r="L360" s="9" t="str">
        <f t="shared" si="38"/>
        <v/>
      </c>
      <c r="M360" s="9" t="str">
        <f t="shared" si="39"/>
        <v/>
      </c>
      <c r="N360" s="61"/>
      <c r="O360" s="9" t="str">
        <f>IFERROR(IF(R359=0,"",R359*('Loan Details'!$J$10/12)),"")</f>
        <v/>
      </c>
      <c r="P360" s="9">
        <f>IFERROR(INDEX(INDEX('Loan Details'!$I$16:$J$27,,1),MATCH($C360,INDEX('Loan Details'!$I$16:$J$27,,2),0),1),0)</f>
        <v>0</v>
      </c>
      <c r="Q360" s="9" t="str">
        <f t="shared" si="40"/>
        <v/>
      </c>
      <c r="R360" s="9" t="str">
        <f t="shared" si="41"/>
        <v/>
      </c>
      <c r="S360" s="15"/>
    </row>
    <row r="361" spans="1:19" ht="20.25" thickTop="1" thickBot="1">
      <c r="A361" s="15"/>
      <c r="B361" s="3">
        <v>353</v>
      </c>
      <c r="C361" s="20">
        <f t="shared" si="35"/>
        <v>54575</v>
      </c>
      <c r="D361" s="61"/>
      <c r="E361" s="9" t="str">
        <f>IFERROR(IF(H360=0,"",H360*('Loan Details'!$D$10/12)),"")</f>
        <v/>
      </c>
      <c r="F361" s="9">
        <f>IFERROR(INDEX(INDEX('Loan Details'!$C$16:$D$27,,1),MATCH($C361,INDEX('Loan Details'!$C$16:$D$27,,2),0),1),0)</f>
        <v>0</v>
      </c>
      <c r="G361" s="9" t="str">
        <f t="shared" si="36"/>
        <v/>
      </c>
      <c r="H361" s="9" t="str">
        <f t="shared" si="37"/>
        <v/>
      </c>
      <c r="I361" s="61"/>
      <c r="J361" s="9" t="str">
        <f>IFERROR(IF(M360=0,"",M360*('Loan Details'!$G$10/12)),"")</f>
        <v/>
      </c>
      <c r="K361" s="9">
        <f>IFERROR(INDEX(INDEX('Loan Details'!$F$16:$G$27,,1),MATCH($C361,INDEX('Loan Details'!$F$16:$G$27,,2),0),1),0)</f>
        <v>0</v>
      </c>
      <c r="L361" s="9" t="str">
        <f t="shared" si="38"/>
        <v/>
      </c>
      <c r="M361" s="9" t="str">
        <f t="shared" si="39"/>
        <v/>
      </c>
      <c r="N361" s="61"/>
      <c r="O361" s="9" t="str">
        <f>IFERROR(IF(R360=0,"",R360*('Loan Details'!$J$10/12)),"")</f>
        <v/>
      </c>
      <c r="P361" s="9">
        <f>IFERROR(INDEX(INDEX('Loan Details'!$I$16:$J$27,,1),MATCH($C361,INDEX('Loan Details'!$I$16:$J$27,,2),0),1),0)</f>
        <v>0</v>
      </c>
      <c r="Q361" s="9" t="str">
        <f t="shared" si="40"/>
        <v/>
      </c>
      <c r="R361" s="9" t="str">
        <f t="shared" si="41"/>
        <v/>
      </c>
      <c r="S361" s="15"/>
    </row>
    <row r="362" spans="1:19" ht="20.25" thickTop="1" thickBot="1">
      <c r="A362" s="15"/>
      <c r="B362" s="3">
        <v>354</v>
      </c>
      <c r="C362" s="20">
        <f t="shared" si="35"/>
        <v>54605</v>
      </c>
      <c r="D362" s="61"/>
      <c r="E362" s="9" t="str">
        <f>IFERROR(IF(H361=0,"",H361*('Loan Details'!$D$10/12)),"")</f>
        <v/>
      </c>
      <c r="F362" s="9">
        <f>IFERROR(INDEX(INDEX('Loan Details'!$C$16:$D$27,,1),MATCH($C362,INDEX('Loan Details'!$C$16:$D$27,,2),0),1),0)</f>
        <v>0</v>
      </c>
      <c r="G362" s="9" t="str">
        <f t="shared" si="36"/>
        <v/>
      </c>
      <c r="H362" s="9" t="str">
        <f t="shared" si="37"/>
        <v/>
      </c>
      <c r="I362" s="61"/>
      <c r="J362" s="9" t="str">
        <f>IFERROR(IF(M361=0,"",M361*('Loan Details'!$G$10/12)),"")</f>
        <v/>
      </c>
      <c r="K362" s="9">
        <f>IFERROR(INDEX(INDEX('Loan Details'!$F$16:$G$27,,1),MATCH($C362,INDEX('Loan Details'!$F$16:$G$27,,2),0),1),0)</f>
        <v>0</v>
      </c>
      <c r="L362" s="9" t="str">
        <f t="shared" si="38"/>
        <v/>
      </c>
      <c r="M362" s="9" t="str">
        <f t="shared" si="39"/>
        <v/>
      </c>
      <c r="N362" s="61"/>
      <c r="O362" s="9" t="str">
        <f>IFERROR(IF(R361=0,"",R361*('Loan Details'!$J$10/12)),"")</f>
        <v/>
      </c>
      <c r="P362" s="9">
        <f>IFERROR(INDEX(INDEX('Loan Details'!$I$16:$J$27,,1),MATCH($C362,INDEX('Loan Details'!$I$16:$J$27,,2),0),1),0)</f>
        <v>0</v>
      </c>
      <c r="Q362" s="9" t="str">
        <f t="shared" si="40"/>
        <v/>
      </c>
      <c r="R362" s="9" t="str">
        <f t="shared" si="41"/>
        <v/>
      </c>
      <c r="S362" s="15"/>
    </row>
    <row r="363" spans="1:19" ht="20.25" thickTop="1" thickBot="1">
      <c r="A363" s="15"/>
      <c r="B363" s="3">
        <v>355</v>
      </c>
      <c r="C363" s="20">
        <f t="shared" si="35"/>
        <v>54636</v>
      </c>
      <c r="D363" s="61"/>
      <c r="E363" s="9" t="str">
        <f>IFERROR(IF(H362=0,"",H362*('Loan Details'!$D$10/12)),"")</f>
        <v/>
      </c>
      <c r="F363" s="9">
        <f>IFERROR(INDEX(INDEX('Loan Details'!$C$16:$D$27,,1),MATCH($C363,INDEX('Loan Details'!$C$16:$D$27,,2),0),1),0)</f>
        <v>0</v>
      </c>
      <c r="G363" s="9" t="str">
        <f t="shared" si="36"/>
        <v/>
      </c>
      <c r="H363" s="9" t="str">
        <f t="shared" si="37"/>
        <v/>
      </c>
      <c r="I363" s="61"/>
      <c r="J363" s="9" t="str">
        <f>IFERROR(IF(M362=0,"",M362*('Loan Details'!$G$10/12)),"")</f>
        <v/>
      </c>
      <c r="K363" s="9">
        <f>IFERROR(INDEX(INDEX('Loan Details'!$F$16:$G$27,,1),MATCH($C363,INDEX('Loan Details'!$F$16:$G$27,,2),0),1),0)</f>
        <v>0</v>
      </c>
      <c r="L363" s="9" t="str">
        <f t="shared" si="38"/>
        <v/>
      </c>
      <c r="M363" s="9" t="str">
        <f t="shared" si="39"/>
        <v/>
      </c>
      <c r="N363" s="61"/>
      <c r="O363" s="9" t="str">
        <f>IFERROR(IF(R362=0,"",R362*('Loan Details'!$J$10/12)),"")</f>
        <v/>
      </c>
      <c r="P363" s="9">
        <f>IFERROR(INDEX(INDEX('Loan Details'!$I$16:$J$27,,1),MATCH($C363,INDEX('Loan Details'!$I$16:$J$27,,2),0),1),0)</f>
        <v>0</v>
      </c>
      <c r="Q363" s="9" t="str">
        <f t="shared" si="40"/>
        <v/>
      </c>
      <c r="R363" s="9" t="str">
        <f t="shared" si="41"/>
        <v/>
      </c>
      <c r="S363" s="15"/>
    </row>
    <row r="364" spans="1:19" ht="20.25" thickTop="1" thickBot="1">
      <c r="A364" s="15"/>
      <c r="B364" s="3">
        <v>356</v>
      </c>
      <c r="C364" s="20">
        <f t="shared" si="35"/>
        <v>54667</v>
      </c>
      <c r="D364" s="61"/>
      <c r="E364" s="9" t="str">
        <f>IFERROR(IF(H363=0,"",H363*('Loan Details'!$D$10/12)),"")</f>
        <v/>
      </c>
      <c r="F364" s="9">
        <f>IFERROR(INDEX(INDEX('Loan Details'!$C$16:$D$27,,1),MATCH($C364,INDEX('Loan Details'!$C$16:$D$27,,2),0),1),0)</f>
        <v>0</v>
      </c>
      <c r="G364" s="9" t="str">
        <f t="shared" si="36"/>
        <v/>
      </c>
      <c r="H364" s="9" t="str">
        <f t="shared" si="37"/>
        <v/>
      </c>
      <c r="I364" s="61"/>
      <c r="J364" s="9" t="str">
        <f>IFERROR(IF(M363=0,"",M363*('Loan Details'!$G$10/12)),"")</f>
        <v/>
      </c>
      <c r="K364" s="9">
        <f>IFERROR(INDEX(INDEX('Loan Details'!$F$16:$G$27,,1),MATCH($C364,INDEX('Loan Details'!$F$16:$G$27,,2),0),1),0)</f>
        <v>0</v>
      </c>
      <c r="L364" s="9" t="str">
        <f t="shared" si="38"/>
        <v/>
      </c>
      <c r="M364" s="9" t="str">
        <f t="shared" si="39"/>
        <v/>
      </c>
      <c r="N364" s="61"/>
      <c r="O364" s="9" t="str">
        <f>IFERROR(IF(R363=0,"",R363*('Loan Details'!$J$10/12)),"")</f>
        <v/>
      </c>
      <c r="P364" s="9">
        <f>IFERROR(INDEX(INDEX('Loan Details'!$I$16:$J$27,,1),MATCH($C364,INDEX('Loan Details'!$I$16:$J$27,,2),0),1),0)</f>
        <v>0</v>
      </c>
      <c r="Q364" s="9" t="str">
        <f t="shared" si="40"/>
        <v/>
      </c>
      <c r="R364" s="9" t="str">
        <f t="shared" si="41"/>
        <v/>
      </c>
      <c r="S364" s="15"/>
    </row>
    <row r="365" spans="1:19" ht="20.25" thickTop="1" thickBot="1">
      <c r="A365" s="15"/>
      <c r="B365" s="3">
        <v>357</v>
      </c>
      <c r="C365" s="20">
        <f t="shared" si="35"/>
        <v>54697</v>
      </c>
      <c r="D365" s="61"/>
      <c r="E365" s="9" t="str">
        <f>IFERROR(IF(H364=0,"",H364*('Loan Details'!$D$10/12)),"")</f>
        <v/>
      </c>
      <c r="F365" s="9">
        <f>IFERROR(INDEX(INDEX('Loan Details'!$C$16:$D$27,,1),MATCH($C365,INDEX('Loan Details'!$C$16:$D$27,,2),0),1),0)</f>
        <v>0</v>
      </c>
      <c r="G365" s="9" t="str">
        <f t="shared" si="36"/>
        <v/>
      </c>
      <c r="H365" s="9" t="str">
        <f t="shared" si="37"/>
        <v/>
      </c>
      <c r="I365" s="61"/>
      <c r="J365" s="9" t="str">
        <f>IFERROR(IF(M364=0,"",M364*('Loan Details'!$G$10/12)),"")</f>
        <v/>
      </c>
      <c r="K365" s="9">
        <f>IFERROR(INDEX(INDEX('Loan Details'!$F$16:$G$27,,1),MATCH($C365,INDEX('Loan Details'!$F$16:$G$27,,2),0),1),0)</f>
        <v>0</v>
      </c>
      <c r="L365" s="9" t="str">
        <f t="shared" si="38"/>
        <v/>
      </c>
      <c r="M365" s="9" t="str">
        <f t="shared" si="39"/>
        <v/>
      </c>
      <c r="N365" s="61"/>
      <c r="O365" s="9" t="str">
        <f>IFERROR(IF(R364=0,"",R364*('Loan Details'!$J$10/12)),"")</f>
        <v/>
      </c>
      <c r="P365" s="9">
        <f>IFERROR(INDEX(INDEX('Loan Details'!$I$16:$J$27,,1),MATCH($C365,INDEX('Loan Details'!$I$16:$J$27,,2),0),1),0)</f>
        <v>0</v>
      </c>
      <c r="Q365" s="9" t="str">
        <f t="shared" si="40"/>
        <v/>
      </c>
      <c r="R365" s="9" t="str">
        <f t="shared" si="41"/>
        <v/>
      </c>
      <c r="S365" s="15"/>
    </row>
    <row r="366" spans="1:19" ht="20.25" thickTop="1" thickBot="1">
      <c r="A366" s="15"/>
      <c r="B366" s="3">
        <v>358</v>
      </c>
      <c r="C366" s="20">
        <f t="shared" si="35"/>
        <v>54728</v>
      </c>
      <c r="D366" s="61"/>
      <c r="E366" s="9" t="str">
        <f>IFERROR(IF(H365=0,"",H365*('Loan Details'!$D$10/12)),"")</f>
        <v/>
      </c>
      <c r="F366" s="9">
        <f>IFERROR(INDEX(INDEX('Loan Details'!$C$16:$D$27,,1),MATCH($C366,INDEX('Loan Details'!$C$16:$D$27,,2),0),1),0)</f>
        <v>0</v>
      </c>
      <c r="G366" s="9" t="str">
        <f t="shared" si="36"/>
        <v/>
      </c>
      <c r="H366" s="9" t="str">
        <f t="shared" si="37"/>
        <v/>
      </c>
      <c r="I366" s="61"/>
      <c r="J366" s="9" t="str">
        <f>IFERROR(IF(M365=0,"",M365*('Loan Details'!$G$10/12)),"")</f>
        <v/>
      </c>
      <c r="K366" s="9">
        <f>IFERROR(INDEX(INDEX('Loan Details'!$F$16:$G$27,,1),MATCH($C366,INDEX('Loan Details'!$F$16:$G$27,,2),0),1),0)</f>
        <v>0</v>
      </c>
      <c r="L366" s="9" t="str">
        <f t="shared" si="38"/>
        <v/>
      </c>
      <c r="M366" s="9" t="str">
        <f t="shared" si="39"/>
        <v/>
      </c>
      <c r="N366" s="61"/>
      <c r="O366" s="9" t="str">
        <f>IFERROR(IF(R365=0,"",R365*('Loan Details'!$J$10/12)),"")</f>
        <v/>
      </c>
      <c r="P366" s="9">
        <f>IFERROR(INDEX(INDEX('Loan Details'!$I$16:$J$27,,1),MATCH($C366,INDEX('Loan Details'!$I$16:$J$27,,2),0),1),0)</f>
        <v>0</v>
      </c>
      <c r="Q366" s="9" t="str">
        <f t="shared" si="40"/>
        <v/>
      </c>
      <c r="R366" s="9" t="str">
        <f t="shared" si="41"/>
        <v/>
      </c>
      <c r="S366" s="15"/>
    </row>
    <row r="367" spans="1:19" ht="20.25" thickTop="1" thickBot="1">
      <c r="A367" s="15"/>
      <c r="B367" s="3">
        <v>359</v>
      </c>
      <c r="C367" s="20">
        <f t="shared" si="35"/>
        <v>54758</v>
      </c>
      <c r="D367" s="61"/>
      <c r="E367" s="9" t="str">
        <f>IFERROR(IF(H366=0,"",H366*('Loan Details'!$D$10/12)),"")</f>
        <v/>
      </c>
      <c r="F367" s="9">
        <f>IFERROR(INDEX(INDEX('Loan Details'!$C$16:$D$27,,1),MATCH($C367,INDEX('Loan Details'!$C$16:$D$27,,2),0),1),0)</f>
        <v>0</v>
      </c>
      <c r="G367" s="9" t="str">
        <f t="shared" si="36"/>
        <v/>
      </c>
      <c r="H367" s="9" t="str">
        <f t="shared" si="37"/>
        <v/>
      </c>
      <c r="I367" s="61"/>
      <c r="J367" s="9" t="str">
        <f>IFERROR(IF(M366=0,"",M366*('Loan Details'!$G$10/12)),"")</f>
        <v/>
      </c>
      <c r="K367" s="9">
        <f>IFERROR(INDEX(INDEX('Loan Details'!$F$16:$G$27,,1),MATCH($C367,INDEX('Loan Details'!$F$16:$G$27,,2),0),1),0)</f>
        <v>0</v>
      </c>
      <c r="L367" s="9" t="str">
        <f t="shared" si="38"/>
        <v/>
      </c>
      <c r="M367" s="9" t="str">
        <f t="shared" si="39"/>
        <v/>
      </c>
      <c r="N367" s="61"/>
      <c r="O367" s="9" t="str">
        <f>IFERROR(IF(R366=0,"",R366*('Loan Details'!$J$10/12)),"")</f>
        <v/>
      </c>
      <c r="P367" s="9">
        <f>IFERROR(INDEX(INDEX('Loan Details'!$I$16:$J$27,,1),MATCH($C367,INDEX('Loan Details'!$I$16:$J$27,,2),0),1),0)</f>
        <v>0</v>
      </c>
      <c r="Q367" s="9" t="str">
        <f t="shared" si="40"/>
        <v/>
      </c>
      <c r="R367" s="9" t="str">
        <f t="shared" si="41"/>
        <v/>
      </c>
      <c r="S367" s="15"/>
    </row>
    <row r="368" spans="1:19" ht="20.25" thickTop="1" thickBot="1">
      <c r="A368" s="15"/>
      <c r="B368" s="3">
        <v>360</v>
      </c>
      <c r="C368" s="20">
        <f t="shared" si="35"/>
        <v>54789</v>
      </c>
      <c r="D368" s="62"/>
      <c r="E368" s="9" t="str">
        <f>IFERROR(IF(H367=0,"",H367*('Loan Details'!$D$10/12)),"")</f>
        <v/>
      </c>
      <c r="F368" s="9">
        <f>IFERROR(INDEX(INDEX('Loan Details'!$C$16:$D$27,,1),MATCH($C368,INDEX('Loan Details'!$C$16:$D$27,,2),0),1),0)</f>
        <v>0</v>
      </c>
      <c r="G368" s="9" t="str">
        <f t="shared" si="36"/>
        <v/>
      </c>
      <c r="H368" s="9" t="str">
        <f t="shared" si="37"/>
        <v/>
      </c>
      <c r="I368" s="62"/>
      <c r="J368" s="9" t="str">
        <f>IFERROR(IF(M367=0,"",M367*('Loan Details'!$G$10/12)),"")</f>
        <v/>
      </c>
      <c r="K368" s="9">
        <f>IFERROR(INDEX(INDEX('Loan Details'!$F$16:$G$27,,1),MATCH($C368,INDEX('Loan Details'!$F$16:$G$27,,2),0),1),0)</f>
        <v>0</v>
      </c>
      <c r="L368" s="9" t="str">
        <f t="shared" si="38"/>
        <v/>
      </c>
      <c r="M368" s="9" t="str">
        <f t="shared" si="39"/>
        <v/>
      </c>
      <c r="N368" s="62"/>
      <c r="O368" s="9" t="str">
        <f>IFERROR(IF(R367=0,"",R367*('Loan Details'!$J$10/12)),"")</f>
        <v/>
      </c>
      <c r="P368" s="9">
        <f>IFERROR(INDEX(INDEX('Loan Details'!$I$16:$J$27,,1),MATCH($C368,INDEX('Loan Details'!$I$16:$J$27,,2),0),1),0)</f>
        <v>0</v>
      </c>
      <c r="Q368" s="9" t="str">
        <f t="shared" si="40"/>
        <v/>
      </c>
      <c r="R368" s="9" t="str">
        <f t="shared" si="41"/>
        <v/>
      </c>
      <c r="S368" s="15"/>
    </row>
    <row r="369" spans="1:19" ht="9.9499999999999993" customHeight="1" thickTop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</sheetData>
  <mergeCells count="14">
    <mergeCell ref="B5:B7"/>
    <mergeCell ref="C5:C7"/>
    <mergeCell ref="R2:R3"/>
    <mergeCell ref="B2:Q2"/>
    <mergeCell ref="B3:Q3"/>
    <mergeCell ref="O6:P6"/>
    <mergeCell ref="Q6:R6"/>
    <mergeCell ref="E6:F6"/>
    <mergeCell ref="G6:H6"/>
    <mergeCell ref="J6:K6"/>
    <mergeCell ref="L6:M6"/>
    <mergeCell ref="E5:H5"/>
    <mergeCell ref="J5:M5"/>
    <mergeCell ref="O5:R5"/>
  </mergeCells>
  <hyperlinks>
    <hyperlink ref="B2" r:id="rId1"/>
  </hyperlinks>
  <printOptions horizontalCentered="1" verticalCentered="1"/>
  <pageMargins left="3.937007874015748E-2" right="3.937007874015748E-2" top="0.11811023622047245" bottom="0.11811023622047245" header="0.31496062992125984" footer="0.31496062992125984"/>
  <pageSetup paperSize="5" orientation="landscape" horizontalDpi="300" verticalDpi="0" copies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C28" sqref="C28:E41"/>
    </sheetView>
  </sheetViews>
  <sheetFormatPr defaultColWidth="8.7109375" defaultRowHeight="18.75"/>
  <cols>
    <col min="1" max="1" width="1.5703125" style="1" customWidth="1"/>
    <col min="2" max="2" width="63.85546875" style="1" customWidth="1"/>
    <col min="3" max="4" width="22.42578125" style="1" bestFit="1" customWidth="1"/>
    <col min="5" max="5" width="19" style="1" bestFit="1" customWidth="1"/>
    <col min="6" max="6" width="1.5703125" style="1" customWidth="1"/>
    <col min="7" max="16384" width="8.7109375" style="1"/>
  </cols>
  <sheetData>
    <row r="1" spans="1:6" ht="9.9499999999999993" customHeight="1" thickBot="1">
      <c r="A1" s="15"/>
      <c r="B1" s="15"/>
      <c r="C1" s="15"/>
      <c r="D1" s="15"/>
      <c r="E1" s="15"/>
      <c r="F1" s="15"/>
    </row>
    <row r="2" spans="1:6" ht="54.75" customHeight="1" thickTop="1" thickBot="1">
      <c r="A2" s="15"/>
      <c r="B2" s="50" t="s">
        <v>7</v>
      </c>
      <c r="C2" s="52"/>
      <c r="D2" s="52"/>
      <c r="E2" s="33"/>
      <c r="F2" s="15"/>
    </row>
    <row r="3" spans="1:6" ht="41.25" customHeight="1" thickTop="1" thickBot="1">
      <c r="A3" s="15"/>
      <c r="B3" s="51" t="s">
        <v>30</v>
      </c>
      <c r="C3" s="51"/>
      <c r="D3" s="51"/>
      <c r="E3" s="33"/>
      <c r="F3" s="15"/>
    </row>
    <row r="4" spans="1:6" ht="9.9499999999999993" customHeight="1" thickTop="1" thickBot="1">
      <c r="A4" s="15"/>
      <c r="B4" s="2"/>
      <c r="C4" s="2"/>
      <c r="D4" s="2"/>
      <c r="E4" s="2"/>
      <c r="F4" s="15"/>
    </row>
    <row r="5" spans="1:6" ht="24" thickTop="1" thickBot="1">
      <c r="A5" s="15"/>
      <c r="B5" s="46" t="s">
        <v>23</v>
      </c>
      <c r="C5" s="46" t="s">
        <v>20</v>
      </c>
      <c r="D5" s="46" t="s">
        <v>21</v>
      </c>
      <c r="E5" s="46" t="s">
        <v>22</v>
      </c>
      <c r="F5" s="15"/>
    </row>
    <row r="6" spans="1:6" ht="21" thickTop="1" thickBot="1">
      <c r="A6" s="15"/>
      <c r="B6" s="54" t="s">
        <v>32</v>
      </c>
      <c r="C6" s="47">
        <f>'Loan Details'!D11</f>
        <v>10000</v>
      </c>
      <c r="D6" s="47">
        <f>'Loan Details'!G11</f>
        <v>8000</v>
      </c>
      <c r="E6" s="47">
        <f>'Loan Details'!J11</f>
        <v>0</v>
      </c>
      <c r="F6" s="15"/>
    </row>
    <row r="7" spans="1:6" ht="21" thickTop="1" thickBot="1">
      <c r="A7" s="15"/>
      <c r="B7" s="54" t="s">
        <v>24</v>
      </c>
      <c r="C7" s="47">
        <f>'Loan Details'!D6</f>
        <v>11248.97</v>
      </c>
      <c r="D7" s="47">
        <f>'Loan Details'!G6</f>
        <v>11504.93</v>
      </c>
      <c r="E7" s="47">
        <f>'Loan Details'!J6</f>
        <v>11376.54</v>
      </c>
      <c r="F7" s="15"/>
    </row>
    <row r="8" spans="1:6" ht="21" thickTop="1" thickBot="1">
      <c r="A8" s="15"/>
      <c r="B8" s="54" t="s">
        <v>25</v>
      </c>
      <c r="C8" s="47">
        <f>IF('Loan Details'!D8="","",SUM('Amortization Schedule'!E9:E368))</f>
        <v>174938.12655639974</v>
      </c>
      <c r="D8" s="47">
        <f>IF('Loan Details'!G8="","",SUM('Amortization Schedule'!J9:J368))</f>
        <v>190295.20547210617</v>
      </c>
      <c r="E8" s="47">
        <f>IF('Loan Details'!J8="","",SUM('Amortization Schedule'!O9:O368))</f>
        <v>182592.10822450189</v>
      </c>
      <c r="F8" s="15"/>
    </row>
    <row r="9" spans="1:6" ht="21" thickTop="1" thickBot="1">
      <c r="A9" s="15"/>
      <c r="B9" s="54" t="s">
        <v>26</v>
      </c>
      <c r="C9" s="47">
        <f>'Loan Details'!C28*'Loan Details'!D12</f>
        <v>0</v>
      </c>
      <c r="D9" s="47">
        <f>'Loan Details'!F28*'Loan Details'!G12</f>
        <v>0</v>
      </c>
      <c r="E9" s="47">
        <f>'Loan Details'!I28*'Loan Details'!J12</f>
        <v>0</v>
      </c>
      <c r="F9" s="15"/>
    </row>
    <row r="10" spans="1:6" ht="21" thickTop="1" thickBot="1">
      <c r="A10" s="15"/>
      <c r="B10" s="55" t="s">
        <v>27</v>
      </c>
      <c r="C10" s="47">
        <f>IF('Loan Details'!D8="","",'Loan Details'!D8+C6+C8+C9)</f>
        <v>684938.12655639974</v>
      </c>
      <c r="D10" s="47">
        <f>IF('Loan Details'!G8="","",'Loan Details'!G8+D6+D8+D9)</f>
        <v>698295.20547210611</v>
      </c>
      <c r="E10" s="47">
        <f>IF('Loan Details'!J8="","",'Loan Details'!J8+E6+E8+E9)</f>
        <v>682592.10822450183</v>
      </c>
      <c r="F10" s="15"/>
    </row>
    <row r="11" spans="1:6" ht="21" thickTop="1" thickBot="1">
      <c r="A11" s="15"/>
      <c r="B11" s="54" t="s">
        <v>28</v>
      </c>
      <c r="C11" s="48">
        <f>INDEX('Amortization Schedule'!$B$8:$B$368,MATCH(-1, 'Amortization Schedule'!H8:H368,-1),1)</f>
        <v>60</v>
      </c>
      <c r="D11" s="48">
        <f>INDEX('Amortization Schedule'!$B$8:$B$368,MATCH(-1, 'Amortization Schedule'!M8:M368,-1),1)</f>
        <v>60</v>
      </c>
      <c r="E11" s="48">
        <f>INDEX('Amortization Schedule'!$B$8:$B$368,MATCH(-1, 'Amortization Schedule'!R8:R368,-1),1)</f>
        <v>60</v>
      </c>
      <c r="F11" s="15"/>
    </row>
    <row r="12" spans="1:6" ht="21" thickTop="1" thickBot="1">
      <c r="A12" s="15"/>
      <c r="B12" s="54" t="s">
        <v>29</v>
      </c>
      <c r="C12" s="49">
        <f>IF('Loan Details'!D8="", "", INDEX('Amortization Schedule'!$C$8:$C$368,MATCH(-1, 'Amortization Schedule'!$H$8:$H$368,-1),1))</f>
        <v>45658</v>
      </c>
      <c r="D12" s="49">
        <f>IF('Loan Details'!G8="", "", INDEX('Amortization Schedule'!$C$8:$C$368,MATCH(-1, 'Amortization Schedule'!$M$8:$M$368,-1),1))</f>
        <v>45658</v>
      </c>
      <c r="E12" s="49">
        <f>IF('Loan Details'!J8="", "", INDEX('Amortization Schedule'!$C$8:$C$368,MATCH(-1, 'Amortization Schedule'!$R$8:$R$368,-1),1))</f>
        <v>45658</v>
      </c>
      <c r="F12" s="15"/>
    </row>
    <row r="13" spans="1:6" ht="9.9499999999999993" customHeight="1" thickTop="1" thickBot="1">
      <c r="A13" s="15"/>
      <c r="B13" s="2"/>
      <c r="C13" s="2"/>
      <c r="D13" s="2"/>
      <c r="E13" s="2"/>
      <c r="F13" s="15"/>
    </row>
    <row r="14" spans="1:6" ht="19.5" thickTop="1">
      <c r="A14" s="15"/>
      <c r="B14" s="4"/>
      <c r="C14" s="37"/>
      <c r="D14" s="38"/>
      <c r="E14" s="39"/>
      <c r="F14" s="15"/>
    </row>
    <row r="15" spans="1:6">
      <c r="A15" s="15"/>
      <c r="B15" s="36"/>
      <c r="C15" s="40"/>
      <c r="D15" s="41"/>
      <c r="E15" s="42"/>
      <c r="F15" s="15"/>
    </row>
    <row r="16" spans="1:6">
      <c r="A16" s="15"/>
      <c r="B16" s="36"/>
      <c r="C16" s="40"/>
      <c r="D16" s="41"/>
      <c r="E16" s="42"/>
      <c r="F16" s="15"/>
    </row>
    <row r="17" spans="1:6">
      <c r="A17" s="15"/>
      <c r="B17" s="36"/>
      <c r="C17" s="40"/>
      <c r="D17" s="41"/>
      <c r="E17" s="42"/>
      <c r="F17" s="15"/>
    </row>
    <row r="18" spans="1:6">
      <c r="A18" s="15"/>
      <c r="B18" s="36"/>
      <c r="C18" s="40"/>
      <c r="D18" s="41"/>
      <c r="E18" s="42"/>
      <c r="F18" s="15"/>
    </row>
    <row r="19" spans="1:6">
      <c r="A19" s="15"/>
      <c r="B19" s="36"/>
      <c r="C19" s="40"/>
      <c r="D19" s="41"/>
      <c r="E19" s="42"/>
      <c r="F19" s="15"/>
    </row>
    <row r="20" spans="1:6">
      <c r="A20" s="15"/>
      <c r="B20" s="36"/>
      <c r="C20" s="40"/>
      <c r="D20" s="41"/>
      <c r="E20" s="42"/>
      <c r="F20" s="15"/>
    </row>
    <row r="21" spans="1:6">
      <c r="A21" s="15"/>
      <c r="B21" s="36"/>
      <c r="C21" s="40"/>
      <c r="D21" s="41"/>
      <c r="E21" s="42"/>
      <c r="F21" s="15"/>
    </row>
    <row r="22" spans="1:6">
      <c r="A22" s="15"/>
      <c r="B22" s="36"/>
      <c r="C22" s="40"/>
      <c r="D22" s="41"/>
      <c r="E22" s="42"/>
      <c r="F22" s="15"/>
    </row>
    <row r="23" spans="1:6">
      <c r="A23" s="15"/>
      <c r="B23" s="36"/>
      <c r="C23" s="40"/>
      <c r="D23" s="41"/>
      <c r="E23" s="42"/>
      <c r="F23" s="15"/>
    </row>
    <row r="24" spans="1:6">
      <c r="A24" s="15"/>
      <c r="B24" s="36"/>
      <c r="C24" s="40"/>
      <c r="D24" s="41"/>
      <c r="E24" s="42"/>
      <c r="F24" s="15"/>
    </row>
    <row r="25" spans="1:6">
      <c r="A25" s="15"/>
      <c r="B25" s="36"/>
      <c r="C25" s="40"/>
      <c r="D25" s="41"/>
      <c r="E25" s="42"/>
      <c r="F25" s="15"/>
    </row>
    <row r="26" spans="1:6">
      <c r="A26" s="15"/>
      <c r="B26" s="36"/>
      <c r="C26" s="40"/>
      <c r="D26" s="41"/>
      <c r="E26" s="42"/>
      <c r="F26" s="15"/>
    </row>
    <row r="27" spans="1:6" ht="3" customHeight="1" thickBot="1">
      <c r="A27" s="15"/>
      <c r="B27" s="5"/>
      <c r="C27" s="43"/>
      <c r="D27" s="44"/>
      <c r="E27" s="45"/>
      <c r="F27" s="15"/>
    </row>
    <row r="28" spans="1:6" ht="19.5" thickTop="1">
      <c r="A28" s="15"/>
      <c r="B28" s="4"/>
      <c r="C28" s="37"/>
      <c r="D28" s="38"/>
      <c r="E28" s="39"/>
      <c r="F28" s="15"/>
    </row>
    <row r="29" spans="1:6">
      <c r="A29" s="15"/>
      <c r="B29" s="36"/>
      <c r="C29" s="40"/>
      <c r="D29" s="41"/>
      <c r="E29" s="42"/>
      <c r="F29" s="15"/>
    </row>
    <row r="30" spans="1:6">
      <c r="A30" s="15"/>
      <c r="B30" s="36"/>
      <c r="C30" s="40"/>
      <c r="D30" s="41"/>
      <c r="E30" s="42"/>
      <c r="F30" s="15"/>
    </row>
    <row r="31" spans="1:6">
      <c r="A31" s="15"/>
      <c r="B31" s="36"/>
      <c r="C31" s="40"/>
      <c r="D31" s="41"/>
      <c r="E31" s="42"/>
      <c r="F31" s="15"/>
    </row>
    <row r="32" spans="1:6">
      <c r="A32" s="15"/>
      <c r="B32" s="36"/>
      <c r="C32" s="40"/>
      <c r="D32" s="41"/>
      <c r="E32" s="42"/>
      <c r="F32" s="15"/>
    </row>
    <row r="33" spans="1:6">
      <c r="A33" s="15"/>
      <c r="B33" s="36"/>
      <c r="C33" s="40"/>
      <c r="D33" s="41"/>
      <c r="E33" s="42"/>
      <c r="F33" s="15"/>
    </row>
    <row r="34" spans="1:6">
      <c r="A34" s="15"/>
      <c r="B34" s="36"/>
      <c r="C34" s="40"/>
      <c r="D34" s="41"/>
      <c r="E34" s="42"/>
      <c r="F34" s="15"/>
    </row>
    <row r="35" spans="1:6">
      <c r="A35" s="15"/>
      <c r="B35" s="36"/>
      <c r="C35" s="40"/>
      <c r="D35" s="41"/>
      <c r="E35" s="42"/>
      <c r="F35" s="15"/>
    </row>
    <row r="36" spans="1:6">
      <c r="A36" s="15"/>
      <c r="B36" s="36"/>
      <c r="C36" s="40"/>
      <c r="D36" s="41"/>
      <c r="E36" s="42"/>
      <c r="F36" s="15"/>
    </row>
    <row r="37" spans="1:6">
      <c r="A37" s="15"/>
      <c r="B37" s="36"/>
      <c r="C37" s="40"/>
      <c r="D37" s="41"/>
      <c r="E37" s="42"/>
      <c r="F37" s="15"/>
    </row>
    <row r="38" spans="1:6">
      <c r="A38" s="15"/>
      <c r="B38" s="36"/>
      <c r="C38" s="40"/>
      <c r="D38" s="41"/>
      <c r="E38" s="42"/>
      <c r="F38" s="15"/>
    </row>
    <row r="39" spans="1:6">
      <c r="A39" s="15"/>
      <c r="B39" s="36"/>
      <c r="C39" s="40"/>
      <c r="D39" s="41"/>
      <c r="E39" s="42"/>
      <c r="F39" s="15"/>
    </row>
    <row r="40" spans="1:6">
      <c r="A40" s="15"/>
      <c r="B40" s="36"/>
      <c r="C40" s="40"/>
      <c r="D40" s="41"/>
      <c r="E40" s="42"/>
      <c r="F40" s="15"/>
    </row>
    <row r="41" spans="1:6" ht="4.5" customHeight="1" thickBot="1">
      <c r="A41" s="15"/>
      <c r="B41" s="5"/>
      <c r="C41" s="43"/>
      <c r="D41" s="44"/>
      <c r="E41" s="45"/>
      <c r="F41" s="15"/>
    </row>
    <row r="42" spans="1:6" ht="9.9499999999999993" customHeight="1" thickTop="1">
      <c r="A42" s="15"/>
      <c r="B42" s="15"/>
      <c r="C42" s="15"/>
      <c r="D42" s="15"/>
      <c r="E42" s="15"/>
      <c r="F42" s="15"/>
    </row>
  </sheetData>
  <mergeCells count="3">
    <mergeCell ref="B2:D2"/>
    <mergeCell ref="B3:D3"/>
    <mergeCell ref="E2:E3"/>
  </mergeCells>
  <hyperlinks>
    <hyperlink ref="B2" r:id="rId1"/>
  </hyperlinks>
  <printOptions horizontalCentered="1" verticalCentered="1"/>
  <pageMargins left="0.39370078740157483" right="0.39370078740157483" top="0.11811023622047245" bottom="0.11811023622047245" header="0.31496062992125984" footer="0.31496062992125984"/>
  <pageSetup paperSize="9" orientation="landscape" horizontalDpi="300" verticalDpi="0" copies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Loan Details</vt:lpstr>
      <vt:lpstr>Amortization Schedule</vt:lpstr>
      <vt:lpstr>Loan Comparision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Loan Comparision Calculator Excel Template;www.ExcelDataPro.com</cp:keywords>
  <cp:lastModifiedBy>Windows User</cp:lastModifiedBy>
  <cp:lastPrinted>2019-12-23T11:20:54Z</cp:lastPrinted>
  <dcterms:created xsi:type="dcterms:W3CDTF">2019-12-23T06:36:33Z</dcterms:created>
  <dcterms:modified xsi:type="dcterms:W3CDTF">2020-01-02T11:18:03Z</dcterms:modified>
</cp:coreProperties>
</file>